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2"/>
  </bookViews>
  <sheets>
    <sheet name="Прил.1" sheetId="1" r:id="rId1"/>
    <sheet name="Прил.3" sheetId="2" r:id="rId2"/>
    <sheet name="Прил.4" sheetId="3" r:id="rId3"/>
  </sheets>
  <definedNames/>
  <calcPr fullCalcOnLoad="1"/>
</workbook>
</file>

<file path=xl/sharedStrings.xml><?xml version="1.0" encoding="utf-8"?>
<sst xmlns="http://schemas.openxmlformats.org/spreadsheetml/2006/main" count="1130" uniqueCount="171">
  <si>
    <t xml:space="preserve">                         Приложение 1</t>
  </si>
  <si>
    <t>ДОХОДЫ  БЮДЖЕТА  ГОРОДСКОГО ПОСЕЛЕНИЯ КОВЫЛКИНО КОВЫЛКИНСКОГО МУНИЦИПАЛЬНОГО РАЙОНА 
РЕСПУБЛИКИ МОРДОВИЯ НА 2014 ГОД</t>
  </si>
  <si>
    <t>(тыс. рублей)</t>
  </si>
  <si>
    <t>Код бюджетной классификации доходов бюджета</t>
  </si>
  <si>
    <t>Наименование</t>
  </si>
  <si>
    <t>Сумма</t>
  </si>
  <si>
    <t>ВСЕГО ДОХОДОВ</t>
  </si>
  <si>
    <t>000 0 00 00000 00 0000 000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</si>
  <si>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</si>
  <si>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</si>
  <si>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</si>
  <si>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</si>
  <si>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</si>
  <si>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</si>
  <si>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</si>
  <si>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</si>
  <si>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</si>
  <si>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</si>
  <si>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</si>
  <si>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182 1 06 06000 10 0000 110</t>
  </si>
  <si>
    <t>Земельный налог, взимаемый по ставкам, установленным в соответствии с подпунктами 1,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</si>
  <si>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900 1 11 00000 00 0000 000</t>
  </si>
  <si>
    <t>ДОХОДЫ ОТ ИСПОЛЬЗОВАНИЯ ИМУЩЕСТВА, НАХОДЯЩЕГОСЯ В ГОСУДАРСТВЕННОЙ И МУНИЦИПАЛЬНОЙ СОБСТВЕННОСТИ</t>
  </si>
  <si>
    <t>900 1 11 05013 10 0000 120</t>
  </si>
  <si>
    <t>Доходы, 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</si>
  <si>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</si>
  <si>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</si>
  <si>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</si>
  <si>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</si>
  <si>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</si>
  <si>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</si>
  <si>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</si>
  <si>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000 2 02 03000 10 0000 151</t>
  </si>
  <si>
    <t>Субвенции бюджетам субъектов Российской Федерации и муниципальных образований</t>
  </si>
  <si>
    <t>000 2 02 03024 10 0000 151</t>
  </si>
  <si>
    <t>Субвенции бюджетам поселений на выполнение передаваемых полномочий субъектов Российской Федерации</t>
  </si>
  <si>
    <t>000 2 02 04000 00 0000 151</t>
  </si>
  <si>
    <t>Иные межбюджетные трансферты</t>
  </si>
  <si>
    <t>000 2 02 04999 10 0000 151</t>
  </si>
  <si>
    <t>Прочие межбюджетные трансферты, передаваемые бюджетам поселений</t>
  </si>
  <si>
    <t>Прочие межбюджетные транферты, передаваемые бюджетам поселений в зависимости от розничной реализации на его территории алкогольной продукции с объемной долей этилового спирта свыше 25%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</si>
  <si>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</si>
  <si>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</si>
  <si>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поселений</t>
  </si>
  <si>
    <t>Приложение 4</t>
  </si>
  <si>
    <t>(тыс.руб.)</t>
  </si>
  <si>
    <t>Адм</t>
  </si>
  <si>
    <t>Рз</t>
  </si>
  <si>
    <t>ПРз</t>
  </si>
  <si>
    <t>ЦСР</t>
  </si>
  <si>
    <t>ВР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</si>
  <si>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</si>
  <si>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</si>
  <si>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</si>
  <si>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</si>
  <si>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</si>
  <si>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</si>
  <si>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</si>
  <si>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</si>
  <si>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945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</si>
  <si>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</si>
  <si>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</si>
  <si>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11</t>
  </si>
  <si>
    <t>НАЦИОНАЛЬНАЯ ЭКОНОМИКА</t>
  </si>
  <si>
    <t>05</t>
  </si>
  <si>
    <t>09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</si>
  <si>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</si>
  <si>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</si>
  <si>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</si>
  <si>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</si>
  <si>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</si>
  <si>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</si>
  <si>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03</t>
  </si>
  <si>
    <t>Уличное освещение</t>
  </si>
  <si>
    <t>Озеленение</t>
  </si>
  <si>
    <t>СОЦИАЛЬНАЯ ПОЛИТИКА</t>
  </si>
  <si>
    <t>10</t>
  </si>
  <si>
    <t>Пенсионное обеспечение</t>
  </si>
  <si>
    <t>Социальные выплаты</t>
  </si>
  <si>
    <t>005</t>
  </si>
  <si>
    <t>Социальное обеспечение</t>
  </si>
  <si>
    <t>Социальное обеспечение населения</t>
  </si>
  <si>
    <t xml:space="preserve">Оказание других видов социальной помощи </t>
  </si>
  <si>
    <t>Пособия по социальной помощи населению</t>
  </si>
  <si>
    <t>62</t>
  </si>
  <si>
    <t>0</t>
  </si>
  <si>
    <t>1</t>
  </si>
  <si>
    <t>Глава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</si>
  <si>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</si>
  <si>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</si>
  <si>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8011</t>
  </si>
  <si>
    <t>121</t>
  </si>
  <si>
    <t>2</t>
  </si>
  <si>
    <t>Непрограммные расходы в рамках обеспечения деятельности органов местного самоуправления</t>
  </si>
  <si>
    <t>Расходы на выплаты по оплате труда работников государственных (муниципальных) органов Республики Мордовия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</si>
  <si>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</si>
  <si>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</si>
  <si>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</si>
  <si>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</si>
  <si>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8012</t>
  </si>
  <si>
    <t>122</t>
  </si>
  <si>
    <t>244</t>
  </si>
  <si>
    <t>852</t>
  </si>
  <si>
    <t>3</t>
  </si>
  <si>
    <t>Непрограммные расходы главных распорядителей бюджетных средств Республики Мордовия</t>
  </si>
  <si>
    <t>Непрограммные расходы в рамках обеспечения деятельности главных распорядителей бюджетных средств Республики Мордовия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</si>
  <si>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</si>
  <si>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</si>
  <si>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89</t>
  </si>
  <si>
    <t>7700</t>
  </si>
  <si>
    <t>7715</t>
  </si>
  <si>
    <t>Резервные фонды местных администраций</t>
  </si>
  <si>
    <t>Резервные средства</t>
  </si>
  <si>
    <t>8019</t>
  </si>
  <si>
    <t>870</t>
  </si>
  <si>
    <t>Дорожное хозяйство (дорожные фонды)</t>
  </si>
  <si>
    <t>Закупка товаров, работ, услуг в целях капитального ремонта государственного (муниципального) имущества</t>
  </si>
  <si>
    <t>Капитальный ремонт, ремонт и содержание автомобильных дорог общего пользования местного  значения и искусственных сооружений на них</t>
  </si>
  <si>
    <t>243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</si>
  <si>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</si>
  <si>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</si>
  <si>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6010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</si>
  <si>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</si>
  <si>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</si>
  <si>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6020</t>
  </si>
  <si>
    <t>Проведение прочих мероприятий по содержанию территории муниципального образования</t>
  </si>
  <si>
    <t>6040</t>
  </si>
  <si>
    <t>321</t>
  </si>
  <si>
    <t>Иные меры социальной поддержки граждан, кроме публичных нормативных обязательств</t>
  </si>
  <si>
    <t>Доплаты к пенсиям муниципальных служащих Республики Мордовия</t>
  </si>
  <si>
    <t>Пособия, компенсации и иные социальные выплаты гражданам, кроме публичных нормативных обязательств</t>
  </si>
  <si>
    <t>РАСПРЕДЕЛЕНИЕ РАСХОДОВ БЮДЖЕТА ГОРОДСКОГО ПОСЕЛЕНИЯ КОВЫЛКИНО КОВЫЛКИНСКОГО МУНИЦИПАЛЬНОГО РАЙОНА РЕСПУБЛИКИ МОРДОВИЯ НА 2014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</si>
  <si>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ВЕДОМСТВЕННАЯ СТРУКТУРА РАСХОДОВ БЮДЖЕТА ГОРОДСКОГО ПОСЕЛЕНИЯ КОВЫЛКИНО КОВЫЛКИНСКОГО МУНИЦИПАЛЬНОГО РАЙОНА РЕСПУБЛИКИ МОРДОВИЯ НА 2014 ГОД        
</t>
  </si>
  <si>
    <t>Приложение 3</t>
  </si>
  <si>
    <t>8068</t>
  </si>
  <si>
    <t>123</t>
  </si>
  <si>
    <t>5</t>
  </si>
  <si>
    <t>Непрограммные расходы в рамках обеспечения деятельности главных распорядителей бюджетных средств Республики Мордовия в области ЖКХ</t>
  </si>
  <si>
    <t>0200</t>
  </si>
  <si>
    <t>0300</t>
  </si>
  <si>
    <t>НАЛОГИ НА ТОВАРЫ (РАБОТЫ, УСЛУГИ), РЕАЛИЗУЕМЫЕ НА ТЕРРИТОРИИ РОССИЙСКОЙ ФЕДЕРАЦИИ</t>
  </si>
  <si>
    <t>182 1 03 00000 00 0000 000</t>
  </si>
  <si>
    <t>Акцизы по подакцизным товарам (продукции), производимым на территории Российской Федерации</t>
  </si>
  <si>
    <t>182 1 03 02000 01 0000 110</t>
  </si>
  <si>
    <t>от 24 декабря 2013 г. № 8</t>
  </si>
  <si>
    <t>ШТРАФЫ, САНКЦИИ, ВОЗМЕЩЕНИЕ УЩЕРБА</t>
  </si>
  <si>
    <t>000 1 16 00000 00 0000 000</t>
  </si>
  <si>
    <t>Денежные взыскания (штрафы) и иные суммы, зачисляемые в бюджеты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</si>
  <si>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</si>
  <si>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900 1 14 06013 10 0000 430</t>
  </si>
  <si>
    <t>ДОХОДЫ ОТ ПРОДАЖИ МАТЕРИАЛЬНЫХ И НЕМАТЕРИАЛЬНЫХ АКТИВОВ</t>
  </si>
  <si>
    <t>000 1 14 00000 00 0000 000</t>
  </si>
  <si>
    <t>ПРОЧИЕ НЕНАЛОГОВЫЕ ДОХОДЫ</t>
  </si>
  <si>
    <t>000 1 17 05050 10 0000 180</t>
  </si>
  <si>
    <t>000 1 17 00000 00 0000 000</t>
  </si>
  <si>
    <t>ДЕФИЦИТ</t>
  </si>
  <si>
    <t>000 1 16 00000 00 0000 140</t>
  </si>
  <si>
    <t>945 1 11  05035 10 0000 120</t>
  </si>
  <si>
    <t>945 1 11 09045 10 0000 120</t>
  </si>
  <si>
    <t>Государственная программа Республики Мордовия "Развитие жилищного строительства и сферы жилищно-коммунального хозяйства"</t>
  </si>
  <si>
    <t>Республиканская целевая программа "Жилище" на 2011-2015 годы в рамках Государственной программы Республики Мордовия "Развитие жилищного строительства и сферы жилищно-коммунального хозяйства"</t>
  </si>
  <si>
    <t>Республиканская адресная программа "Переселение граждан и аварийного жилищного фонда Республики Мордовия" на 2013 - 2015 годы в рамках Государственной программы Республики Мордовия "Развитие жилищного строительства и сферы жилищно-коммунального хозяйства"</t>
  </si>
  <si>
    <t>6</t>
  </si>
  <si>
    <t>Обеспечение мероприятий по переселению граждан из аварийного жилищного фонда за счет средств бюджета городского поселения Ковылкино</t>
  </si>
  <si>
    <t xml:space="preserve">Обеспечение мероприятий по переселению граждан из ветхого и аварийного жилищного фонда за счет средств бюджета городского поселения Ковылкино </t>
  </si>
  <si>
    <t>9001</t>
  </si>
  <si>
    <t>к решению Совета депутатов городского поселения Ковылкино</t>
  </si>
  <si>
    <t>Ковылкинского муниципального района Республики Мордовия</t>
  </si>
  <si>
    <t>945 1 14 02053 10 0000 410</t>
  </si>
  <si>
    <t>9602</t>
  </si>
  <si>
    <t>(в новой редакции от 18.04.2014 г. № 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</si>
</sst>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indexed="8"/>
      <name val="Calibri"/>
      <family val="2"/>
    </font>
    <font>
      <sz val="10"/>
      <name val="Arial Cyr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b/>
      <sz val="10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34" applyFont="1" applyAlignment="1" applyProtection="1">
      <alignment horizontal="left" vertical="center"/>
      <protection locked="0"/>
    </xf>
    <xf numFmtId="0" fontId="2" fillId="0" borderId="0" xfId="34" applyFont="1" applyProtection="1">
      <alignment/>
      <protection locked="0"/>
    </xf>
    <xf numFmtId="0" fontId="4" fillId="0" borderId="0" xfId="34" applyFont="1" applyFill="1" applyBorder="1" applyAlignment="1" applyProtection="1">
      <alignment horizontal="center"/>
      <protection locked="0"/>
    </xf>
    <xf numFmtId="0" fontId="1" fillId="0" borderId="0" xfId="34" applyProtection="1">
      <alignment/>
      <protection locked="0"/>
    </xf>
    <xf numFmtId="0" fontId="5" fillId="0" borderId="0" xfId="34" applyFont="1" applyFill="1" applyAlignment="1" applyProtection="1">
      <alignment horizontal="center"/>
      <protection locked="0"/>
    </xf>
    <xf numFmtId="0" fontId="2" fillId="0" borderId="0" xfId="34" applyFont="1" applyAlignment="1" applyProtection="1">
      <alignment horizontal="center"/>
      <protection locked="0"/>
    </xf>
    <xf numFmtId="0" fontId="8" fillId="0" borderId="0" xfId="34" applyFont="1" applyAlignment="1" applyProtection="1">
      <alignment horizontal="left" vertical="center" wrapText="1"/>
      <protection locked="0"/>
    </xf>
    <xf numFmtId="0" fontId="8" fillId="0" borderId="0" xfId="34" applyFont="1" applyAlignment="1" applyProtection="1">
      <alignment horizontal="center"/>
      <protection locked="0"/>
    </xf>
    <xf numFmtId="0" fontId="2" fillId="0" borderId="0" xfId="34" applyFont="1" applyBorder="1" applyProtection="1">
      <alignment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24" borderId="10" xfId="34" applyFont="1" applyFill="1" applyBorder="1" applyAlignment="1" applyProtection="1">
      <alignment horizontal="center" vertical="center"/>
      <protection locked="0"/>
    </xf>
    <xf numFmtId="164" fontId="7" fillId="25" borderId="10" xfId="34" applyNumberFormat="1" applyFont="1" applyFill="1" applyBorder="1" applyAlignment="1" applyProtection="1">
      <alignment horizontal="left" vertical="center"/>
      <protection/>
    </xf>
    <xf numFmtId="0" fontId="7" fillId="0" borderId="10" xfId="34" applyFont="1" applyFill="1" applyBorder="1" applyProtection="1">
      <alignment/>
      <protection locked="0"/>
    </xf>
    <xf numFmtId="0" fontId="7" fillId="0" borderId="10" xfId="34" applyFont="1" applyFill="1" applyBorder="1" applyAlignment="1">
      <alignment wrapText="1"/>
      <protection/>
    </xf>
    <xf numFmtId="0" fontId="10" fillId="0" borderId="0" xfId="34" applyFont="1" applyFill="1" applyProtection="1">
      <alignment/>
      <protection locked="0"/>
    </xf>
    <xf numFmtId="164" fontId="10" fillId="0" borderId="0" xfId="34" applyNumberFormat="1" applyFont="1" applyFill="1" applyProtection="1">
      <alignment/>
      <protection locked="0"/>
    </xf>
    <xf numFmtId="0" fontId="11" fillId="0" borderId="0" xfId="34" applyFont="1" applyFill="1">
      <alignment/>
      <protection/>
    </xf>
    <xf numFmtId="0" fontId="7" fillId="0" borderId="10" xfId="34" applyFont="1" applyFill="1" applyBorder="1" applyAlignment="1">
      <alignment vertical="center"/>
      <protection/>
    </xf>
    <xf numFmtId="0" fontId="9" fillId="0" borderId="10" xfId="34" applyFont="1" applyFill="1" applyBorder="1" applyAlignment="1">
      <alignment vertical="center"/>
      <protection/>
    </xf>
    <xf numFmtId="0" fontId="9" fillId="0" borderId="10" xfId="34" applyNumberFormat="1" applyFont="1" applyFill="1" applyBorder="1" applyAlignment="1">
      <alignment wrapText="1"/>
      <protection/>
    </xf>
    <xf numFmtId="164" fontId="9" fillId="0" borderId="10" xfId="34" applyNumberFormat="1" applyFont="1" applyFill="1" applyBorder="1" applyProtection="1">
      <alignment/>
      <protection locked="0"/>
    </xf>
    <xf numFmtId="164" fontId="7" fillId="0" borderId="10" xfId="34" applyNumberFormat="1" applyFont="1" applyFill="1" applyBorder="1" applyProtection="1">
      <alignment/>
      <protection locked="0"/>
    </xf>
    <xf numFmtId="0" fontId="9" fillId="0" borderId="10" xfId="34" applyFont="1" applyFill="1" applyBorder="1" applyAlignment="1">
      <alignment wrapText="1"/>
      <protection/>
    </xf>
    <xf numFmtId="0" fontId="12" fillId="0" borderId="10" xfId="34" applyFont="1" applyFill="1" applyBorder="1" applyAlignment="1">
      <alignment vertical="center"/>
      <protection/>
    </xf>
    <xf numFmtId="0" fontId="10" fillId="0" borderId="0" xfId="34" applyFont="1" applyFill="1" applyBorder="1" applyProtection="1">
      <alignment/>
      <protection locked="0"/>
    </xf>
    <xf numFmtId="0" fontId="7" fillId="0" borderId="10" xfId="34" applyFont="1" applyFill="1" applyBorder="1" applyAlignment="1">
      <alignment horizontal="left" vertical="center"/>
      <protection/>
    </xf>
    <xf numFmtId="0" fontId="2" fillId="0" borderId="0" xfId="34" applyFont="1" applyFill="1" applyProtection="1">
      <alignment/>
      <protection locked="0"/>
    </xf>
    <xf numFmtId="0" fontId="7" fillId="0" borderId="10" xfId="34" applyFont="1" applyFill="1" applyBorder="1" applyAlignment="1" applyProtection="1">
      <alignment horizontal="left" vertical="center" wrapText="1" shrinkToFit="1"/>
      <protection locked="0"/>
    </xf>
    <xf numFmtId="0" fontId="7" fillId="0" borderId="10" xfId="34" applyFont="1" applyFill="1" applyBorder="1" applyAlignment="1" applyProtection="1">
      <alignment vertical="top" wrapText="1" shrinkToFit="1"/>
      <protection locked="0"/>
    </xf>
    <xf numFmtId="0" fontId="9" fillId="0" borderId="10" xfId="34" applyFont="1" applyFill="1" applyBorder="1" applyAlignment="1">
      <alignment horizontal="left" vertical="center"/>
      <protection/>
    </xf>
    <xf numFmtId="0" fontId="9" fillId="0" borderId="10" xfId="34" applyFont="1" applyFill="1" applyBorder="1" applyAlignment="1">
      <alignment horizontal="justify" wrapText="1"/>
      <protection/>
    </xf>
    <xf numFmtId="0" fontId="9" fillId="0" borderId="10" xfId="34" applyFont="1" applyFill="1" applyBorder="1" applyAlignment="1" applyProtection="1">
      <alignment horizontal="left" vertical="center" wrapText="1" shrinkToFit="1"/>
      <protection locked="0"/>
    </xf>
    <xf numFmtId="0" fontId="9" fillId="0" borderId="10" xfId="0" applyFont="1" applyFill="1" applyBorder="1" applyAlignment="1">
      <alignment horizontal="left" vertical="justify" wrapText="1"/>
    </xf>
    <xf numFmtId="166" fontId="9" fillId="0" borderId="0" xfId="34" applyNumberFormat="1" applyFont="1" applyFill="1" applyBorder="1" applyProtection="1">
      <alignment/>
      <protection locked="0"/>
    </xf>
    <xf numFmtId="0" fontId="9" fillId="0" borderId="0" xfId="34" applyFont="1" applyFill="1" applyBorder="1" applyProtection="1">
      <alignment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2" fontId="7" fillId="0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0" fontId="7" fillId="0" borderId="0" xfId="34" applyFont="1" applyFill="1" applyBorder="1" applyProtection="1">
      <alignment/>
      <protection locked="0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34" applyNumberFormat="1" applyFont="1" applyFill="1" applyBorder="1" applyProtection="1">
      <alignment/>
      <protection locked="0"/>
    </xf>
    <xf numFmtId="0" fontId="7" fillId="0" borderId="0" xfId="34" applyFont="1" applyFill="1" applyBorder="1" applyAlignment="1" applyProtection="1">
      <alignment vertical="top" wrapText="1"/>
      <protection locked="0"/>
    </xf>
    <xf numFmtId="0" fontId="7" fillId="0" borderId="0" xfId="34" applyFont="1" applyFill="1" applyBorder="1" applyAlignment="1" applyProtection="1">
      <alignment horizontal="center" wrapText="1"/>
      <protection locked="0"/>
    </xf>
    <xf numFmtId="49" fontId="7" fillId="0" borderId="0" xfId="34" applyNumberFormat="1" applyFont="1" applyFill="1" applyBorder="1" applyAlignment="1" applyProtection="1">
      <alignment horizontal="center" wrapText="1"/>
      <protection locked="0"/>
    </xf>
    <xf numFmtId="164" fontId="7" fillId="0" borderId="0" xfId="34" applyNumberFormat="1" applyFont="1" applyFill="1" applyBorder="1" applyAlignment="1" applyProtection="1">
      <alignment wrapText="1"/>
      <protection locked="0"/>
    </xf>
    <xf numFmtId="0" fontId="13" fillId="0" borderId="10" xfId="34" applyFont="1" applyFill="1" applyBorder="1" applyAlignment="1" applyProtection="1">
      <alignment vertical="top" wrapText="1"/>
      <protection locked="0"/>
    </xf>
    <xf numFmtId="49" fontId="7" fillId="0" borderId="10" xfId="34" applyNumberFormat="1" applyFont="1" applyFill="1" applyBorder="1" applyAlignment="1" applyProtection="1">
      <alignment horizontal="center" wrapText="1"/>
      <protection locked="0"/>
    </xf>
    <xf numFmtId="49" fontId="9" fillId="0" borderId="10" xfId="34" applyNumberFormat="1" applyFont="1" applyFill="1" applyBorder="1" applyAlignment="1" applyProtection="1">
      <alignment horizontal="center" wrapText="1"/>
      <protection locked="0"/>
    </xf>
    <xf numFmtId="0" fontId="9" fillId="0" borderId="10" xfId="34" applyFont="1" applyFill="1" applyBorder="1" applyAlignment="1" applyProtection="1">
      <alignment vertical="top" wrapText="1"/>
      <protection locked="0"/>
    </xf>
    <xf numFmtId="0" fontId="9" fillId="0" borderId="10" xfId="34" applyFont="1" applyFill="1" applyBorder="1" applyAlignment="1" applyProtection="1">
      <alignment wrapText="1"/>
      <protection locked="0"/>
    </xf>
    <xf numFmtId="0" fontId="9" fillId="0" borderId="0" xfId="34" applyFont="1" applyFill="1" applyProtection="1">
      <alignment/>
      <protection locked="0"/>
    </xf>
    <xf numFmtId="49" fontId="9" fillId="0" borderId="0" xfId="34" applyNumberFormat="1" applyFont="1" applyFill="1" applyAlignment="1" applyProtection="1">
      <alignment horizontal="center"/>
      <protection locked="0"/>
    </xf>
    <xf numFmtId="0" fontId="9" fillId="0" borderId="0" xfId="34" applyFont="1" applyFill="1" applyAlignment="1" applyProtection="1">
      <alignment horizontal="right"/>
      <protection locked="0"/>
    </xf>
    <xf numFmtId="165" fontId="9" fillId="0" borderId="0" xfId="0" applyNumberFormat="1" applyFont="1" applyFill="1" applyAlignment="1">
      <alignment/>
    </xf>
    <xf numFmtId="0" fontId="9" fillId="0" borderId="0" xfId="34" applyFont="1" applyFill="1" applyAlignment="1" applyProtection="1">
      <alignment vertical="top" wrapText="1"/>
      <protection locked="0"/>
    </xf>
    <xf numFmtId="0" fontId="9" fillId="0" borderId="10" xfId="34" applyFont="1" applyFill="1" applyBorder="1" applyAlignment="1" applyProtection="1">
      <alignment horizontal="center" vertical="top" wrapText="1"/>
      <protection locked="0"/>
    </xf>
    <xf numFmtId="49" fontId="9" fillId="0" borderId="10" xfId="34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Alignment="1">
      <alignment/>
    </xf>
    <xf numFmtId="0" fontId="7" fillId="0" borderId="10" xfId="34" applyFont="1" applyFill="1" applyBorder="1" applyAlignment="1" applyProtection="1">
      <alignment horizontal="left" vertical="center" wrapText="1"/>
      <protection locked="0"/>
    </xf>
    <xf numFmtId="49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34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Alignment="1">
      <alignment/>
    </xf>
    <xf numFmtId="165" fontId="7" fillId="0" borderId="0" xfId="34" applyNumberFormat="1" applyFont="1" applyFill="1" applyBorder="1" applyProtection="1">
      <alignment/>
      <protection locked="0"/>
    </xf>
    <xf numFmtId="0" fontId="7" fillId="0" borderId="10" xfId="34" applyFont="1" applyFill="1" applyBorder="1" applyAlignment="1" applyProtection="1">
      <alignment wrapText="1"/>
      <protection locked="0"/>
    </xf>
    <xf numFmtId="2" fontId="9" fillId="0" borderId="10" xfId="0" applyNumberFormat="1" applyFont="1" applyFill="1" applyBorder="1" applyAlignment="1" applyProtection="1">
      <alignment wrapText="1"/>
      <protection locked="0"/>
    </xf>
    <xf numFmtId="0" fontId="7" fillId="0" borderId="10" xfId="54" applyFont="1" applyFill="1" applyBorder="1" applyAlignment="1">
      <alignment wrapText="1"/>
      <protection/>
    </xf>
    <xf numFmtId="0" fontId="7" fillId="0" borderId="10" xfId="34" applyFont="1" applyFill="1" applyBorder="1" applyAlignment="1" applyProtection="1">
      <alignment vertical="top" wrapText="1"/>
      <protection locked="0"/>
    </xf>
    <xf numFmtId="2" fontId="7" fillId="0" borderId="10" xfId="0" applyNumberFormat="1" applyFont="1" applyFill="1" applyBorder="1" applyAlignment="1" applyProtection="1">
      <alignment wrapText="1"/>
      <protection locked="0"/>
    </xf>
    <xf numFmtId="49" fontId="7" fillId="0" borderId="10" xfId="54" applyNumberFormat="1" applyFont="1" applyFill="1" applyBorder="1" applyAlignment="1">
      <alignment horizontal="center"/>
      <protection/>
    </xf>
    <xf numFmtId="49" fontId="9" fillId="0" borderId="10" xfId="54" applyNumberFormat="1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left" wrapText="1"/>
      <protection/>
    </xf>
    <xf numFmtId="49" fontId="7" fillId="0" borderId="10" xfId="55" applyNumberFormat="1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wrapText="1"/>
      <protection/>
    </xf>
    <xf numFmtId="49" fontId="9" fillId="0" borderId="10" xfId="55" applyNumberFormat="1" applyFont="1" applyFill="1" applyBorder="1" applyAlignment="1">
      <alignment horizontal="center"/>
      <protection/>
    </xf>
    <xf numFmtId="0" fontId="13" fillId="0" borderId="10" xfId="54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left" wrapText="1"/>
      <protection/>
    </xf>
    <xf numFmtId="49" fontId="7" fillId="0" borderId="10" xfId="34" applyNumberFormat="1" applyFont="1" applyFill="1" applyBorder="1" applyAlignment="1" applyProtection="1">
      <alignment horizontal="center"/>
      <protection locked="0"/>
    </xf>
    <xf numFmtId="166" fontId="7" fillId="0" borderId="0" xfId="34" applyNumberFormat="1" applyFont="1" applyFill="1" applyBorder="1" applyProtection="1">
      <alignment/>
      <protection locked="0"/>
    </xf>
    <xf numFmtId="0" fontId="7" fillId="0" borderId="10" xfId="54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 applyProtection="1">
      <alignment wrapText="1" shrinkToFit="1"/>
      <protection locked="0"/>
    </xf>
    <xf numFmtId="0" fontId="9" fillId="0" borderId="10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wrapText="1"/>
      <protection/>
    </xf>
    <xf numFmtId="164" fontId="9" fillId="0" borderId="0" xfId="34" applyNumberFormat="1" applyFont="1" applyFill="1" applyProtection="1">
      <alignment/>
      <protection locked="0"/>
    </xf>
    <xf numFmtId="164" fontId="9" fillId="0" borderId="0" xfId="0" applyNumberFormat="1" applyFont="1" applyFill="1" applyAlignment="1">
      <alignment/>
    </xf>
    <xf numFmtId="164" fontId="9" fillId="0" borderId="0" xfId="34" applyNumberFormat="1" applyFont="1" applyFill="1" applyAlignment="1" applyProtection="1">
      <alignment horizontal="right"/>
      <protection locked="0"/>
    </xf>
    <xf numFmtId="164" fontId="9" fillId="0" borderId="10" xfId="34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34" applyNumberFormat="1" applyFont="1" applyFill="1" applyBorder="1" applyAlignment="1" applyProtection="1">
      <alignment/>
      <protection locked="0"/>
    </xf>
    <xf numFmtId="49" fontId="4" fillId="0" borderId="0" xfId="34" applyNumberFormat="1" applyFont="1" applyFill="1" applyAlignment="1" applyProtection="1">
      <alignment/>
      <protection locked="0"/>
    </xf>
    <xf numFmtId="0" fontId="4" fillId="0" borderId="0" xfId="34" applyFont="1" applyFill="1" applyAlignment="1" applyProtection="1">
      <alignment/>
      <protection locked="0"/>
    </xf>
    <xf numFmtId="0" fontId="2" fillId="0" borderId="0" xfId="34" applyFont="1" applyAlignment="1" applyProtection="1">
      <alignment horizontal="right" vertical="center"/>
      <protection locked="0"/>
    </xf>
    <xf numFmtId="0" fontId="7" fillId="0" borderId="10" xfId="34" applyNumberFormat="1" applyFont="1" applyFill="1" applyBorder="1" applyAlignment="1">
      <alignment wrapText="1"/>
      <protection/>
    </xf>
    <xf numFmtId="0" fontId="9" fillId="0" borderId="10" xfId="34" applyNumberFormat="1" applyFont="1" applyFill="1" applyBorder="1" applyAlignment="1">
      <alignment horizontal="left" wrapText="1"/>
      <protection/>
    </xf>
    <xf numFmtId="164" fontId="4" fillId="0" borderId="10" xfId="34" applyNumberFormat="1" applyFont="1" applyFill="1" applyBorder="1" applyProtection="1">
      <alignment/>
      <protection locked="0"/>
    </xf>
    <xf numFmtId="164" fontId="3" fillId="0" borderId="10" xfId="34" applyNumberFormat="1" applyFont="1" applyFill="1" applyBorder="1" applyProtection="1">
      <alignment/>
      <protection locked="0"/>
    </xf>
    <xf numFmtId="164" fontId="3" fillId="0" borderId="10" xfId="34" applyNumberFormat="1" applyFont="1" applyFill="1" applyBorder="1" applyAlignment="1" applyProtection="1">
      <alignment horizontal="center" vertical="center"/>
      <protection/>
    </xf>
    <xf numFmtId="164" fontId="3" fillId="0" borderId="10" xfId="33" applyNumberFormat="1" applyFont="1" applyFill="1" applyBorder="1" applyAlignment="1" applyProtection="1">
      <alignment horizontal="right" wrapText="1"/>
      <protection/>
    </xf>
    <xf numFmtId="164" fontId="4" fillId="0" borderId="10" xfId="33" applyNumberFormat="1" applyFont="1" applyFill="1" applyBorder="1" applyAlignment="1" applyProtection="1">
      <alignment horizontal="right" wrapText="1"/>
      <protection/>
    </xf>
    <xf numFmtId="164" fontId="3" fillId="0" borderId="10" xfId="34" applyNumberFormat="1" applyFont="1" applyFill="1" applyBorder="1" applyAlignment="1" applyProtection="1">
      <alignment horizontal="right"/>
      <protection/>
    </xf>
    <xf numFmtId="164" fontId="4" fillId="0" borderId="10" xfId="34" applyNumberFormat="1" applyFont="1" applyFill="1" applyBorder="1" applyAlignment="1" applyProtection="1">
      <alignment horizontal="right"/>
      <protection/>
    </xf>
    <xf numFmtId="164" fontId="3" fillId="0" borderId="10" xfId="34" applyNumberFormat="1" applyFont="1" applyFill="1" applyBorder="1" applyAlignment="1" applyProtection="1">
      <alignment horizontal="right"/>
      <protection locked="0"/>
    </xf>
    <xf numFmtId="164" fontId="4" fillId="0" borderId="10" xfId="34" applyNumberFormat="1" applyFont="1" applyFill="1" applyBorder="1" applyAlignment="1" applyProtection="1">
      <alignment horizontal="right"/>
      <protection locked="0"/>
    </xf>
    <xf numFmtId="0" fontId="7" fillId="0" borderId="10" xfId="34" applyFont="1" applyFill="1" applyBorder="1" applyAlignment="1">
      <alignment vertical="center" wrapText="1"/>
      <protection/>
    </xf>
    <xf numFmtId="0" fontId="9" fillId="0" borderId="10" xfId="34" applyFont="1" applyFill="1" applyBorder="1" applyAlignment="1">
      <alignment vertical="center" wrapText="1"/>
      <protection/>
    </xf>
    <xf numFmtId="0" fontId="2" fillId="0" borderId="10" xfId="34" applyFont="1" applyBorder="1" applyAlignment="1" applyProtection="1">
      <alignment horizontal="left" vertical="center"/>
      <protection locked="0"/>
    </xf>
    <xf numFmtId="0" fontId="7" fillId="0" borderId="10" xfId="34" applyFont="1" applyBorder="1" applyProtection="1">
      <alignment/>
      <protection locked="0"/>
    </xf>
    <xf numFmtId="0" fontId="16" fillId="0" borderId="11" xfId="0" applyFont="1" applyFill="1" applyBorder="1" applyAlignment="1">
      <alignment wrapText="1"/>
    </xf>
    <xf numFmtId="0" fontId="13" fillId="26" borderId="10" xfId="34" applyFont="1" applyFill="1" applyBorder="1" applyAlignment="1" applyProtection="1">
      <alignment vertical="top" wrapText="1"/>
      <protection locked="0"/>
    </xf>
    <xf numFmtId="164" fontId="35" fillId="0" borderId="10" xfId="34" applyNumberFormat="1" applyFont="1" applyFill="1" applyBorder="1" applyAlignment="1" applyProtection="1">
      <alignment horizontal="right"/>
      <protection locked="0"/>
    </xf>
    <xf numFmtId="166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34" applyFont="1" applyFill="1" applyBorder="1" applyProtection="1">
      <alignment/>
      <protection locked="0"/>
    </xf>
    <xf numFmtId="0" fontId="36" fillId="0" borderId="10" xfId="55" applyFont="1" applyFill="1" applyBorder="1" applyAlignment="1">
      <alignment horizontal="left" wrapText="1"/>
      <protection/>
    </xf>
    <xf numFmtId="49" fontId="12" fillId="0" borderId="10" xfId="34" applyNumberFormat="1" applyFont="1" applyFill="1" applyBorder="1" applyAlignment="1" applyProtection="1">
      <alignment horizontal="center" wrapText="1"/>
      <protection locked="0"/>
    </xf>
    <xf numFmtId="0" fontId="17" fillId="0" borderId="11" xfId="0" applyFont="1" applyFill="1" applyBorder="1" applyAlignment="1">
      <alignment wrapText="1"/>
    </xf>
    <xf numFmtId="49" fontId="13" fillId="0" borderId="10" xfId="34" applyNumberFormat="1" applyFont="1" applyFill="1" applyBorder="1" applyAlignment="1" applyProtection="1">
      <alignment horizontal="center" wrapText="1"/>
      <protection locked="0"/>
    </xf>
    <xf numFmtId="0" fontId="18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wrapText="1"/>
      <protection locked="0"/>
    </xf>
    <xf numFmtId="167" fontId="2" fillId="0" borderId="0" xfId="34" applyNumberFormat="1" applyFont="1" applyProtection="1">
      <alignment/>
      <protection locked="0"/>
    </xf>
    <xf numFmtId="167" fontId="2" fillId="0" borderId="0" xfId="34" applyNumberFormat="1" applyFont="1" applyBorder="1" applyProtection="1">
      <alignment/>
      <protection locked="0"/>
    </xf>
    <xf numFmtId="0" fontId="9" fillId="0" borderId="10" xfId="34" applyNumberFormat="1" applyFont="1" applyFill="1" applyBorder="1" applyAlignment="1">
      <alignment vertical="center" wrapText="1"/>
      <protection/>
    </xf>
    <xf numFmtId="167" fontId="11" fillId="0" borderId="0" xfId="34" applyNumberFormat="1" applyFont="1" applyFill="1">
      <alignment/>
      <protection/>
    </xf>
    <xf numFmtId="166" fontId="11" fillId="0" borderId="0" xfId="34" applyNumberFormat="1" applyFont="1" applyFill="1">
      <alignment/>
      <protection/>
    </xf>
    <xf numFmtId="167" fontId="6" fillId="0" borderId="0" xfId="34" applyNumberFormat="1" applyFont="1" applyFill="1" applyBorder="1" applyAlignment="1" applyProtection="1">
      <alignment horizontal="right"/>
      <protection locked="0"/>
    </xf>
    <xf numFmtId="167" fontId="9" fillId="0" borderId="0" xfId="34" applyNumberFormat="1" applyFont="1" applyFill="1" applyAlignment="1" applyProtection="1">
      <alignment horizontal="right"/>
      <protection locked="0"/>
    </xf>
    <xf numFmtId="167" fontId="15" fillId="24" borderId="10" xfId="34" applyNumberFormat="1" applyFont="1" applyFill="1" applyBorder="1" applyAlignment="1" applyProtection="1">
      <alignment horizontal="center" vertical="center"/>
      <protection locked="0"/>
    </xf>
    <xf numFmtId="167" fontId="15" fillId="25" borderId="10" xfId="34" applyNumberFormat="1" applyFont="1" applyFill="1" applyBorder="1" applyAlignment="1" applyProtection="1">
      <alignment horizontal="right" vertical="center"/>
      <protection/>
    </xf>
    <xf numFmtId="167" fontId="15" fillId="0" borderId="10" xfId="34" applyNumberFormat="1" applyFont="1" applyFill="1" applyBorder="1" applyProtection="1">
      <alignment/>
      <protection/>
    </xf>
    <xf numFmtId="167" fontId="5" fillId="0" borderId="10" xfId="34" applyNumberFormat="1" applyFont="1" applyFill="1" applyBorder="1" applyProtection="1">
      <alignment/>
      <protection/>
    </xf>
    <xf numFmtId="167" fontId="5" fillId="0" borderId="10" xfId="34" applyNumberFormat="1" applyFont="1" applyFill="1" applyBorder="1" applyProtection="1">
      <alignment/>
      <protection locked="0"/>
    </xf>
    <xf numFmtId="167" fontId="15" fillId="0" borderId="10" xfId="34" applyNumberFormat="1" applyFont="1" applyFill="1" applyBorder="1" applyProtection="1">
      <alignment/>
      <protection locked="0"/>
    </xf>
    <xf numFmtId="167" fontId="2" fillId="0" borderId="0" xfId="34" applyNumberFormat="1" applyFont="1" applyFill="1" applyProtection="1">
      <alignment/>
      <protection locked="0"/>
    </xf>
    <xf numFmtId="49" fontId="4" fillId="0" borderId="0" xfId="34" applyNumberFormat="1" applyFont="1" applyFill="1" applyBorder="1" applyAlignment="1" applyProtection="1">
      <alignment horizontal="right"/>
      <protection locked="0"/>
    </xf>
    <xf numFmtId="0" fontId="4" fillId="0" borderId="0" xfId="34" applyFont="1" applyFill="1" applyAlignment="1" applyProtection="1">
      <alignment horizontal="right"/>
      <protection locked="0"/>
    </xf>
    <xf numFmtId="164" fontId="3" fillId="0" borderId="0" xfId="34" applyNumberFormat="1" applyFont="1" applyFill="1" applyBorder="1" applyAlignment="1" applyProtection="1">
      <alignment horizontal="right"/>
      <protection locked="0"/>
    </xf>
    <xf numFmtId="0" fontId="7" fillId="0" borderId="0" xfId="34" applyFont="1" applyBorder="1" applyAlignment="1" applyProtection="1">
      <alignment horizontal="center" vertical="center" wrapText="1" shrinkToFit="1"/>
      <protection locked="0"/>
    </xf>
    <xf numFmtId="49" fontId="4" fillId="0" borderId="0" xfId="34" applyNumberFormat="1" applyFont="1" applyFill="1" applyAlignment="1" applyProtection="1">
      <alignment horizontal="right"/>
      <protection locked="0"/>
    </xf>
    <xf numFmtId="4" fontId="4" fillId="0" borderId="0" xfId="34" applyNumberFormat="1" applyFont="1" applyFill="1" applyBorder="1" applyAlignment="1" applyProtection="1">
      <alignment horizontal="right"/>
      <protection locked="0"/>
    </xf>
    <xf numFmtId="49" fontId="3" fillId="0" borderId="0" xfId="34" applyNumberFormat="1" applyFont="1" applyFill="1" applyAlignment="1" applyProtection="1">
      <alignment horizontal="right"/>
      <protection locked="0"/>
    </xf>
    <xf numFmtId="0" fontId="14" fillId="0" borderId="0" xfId="34" applyFont="1" applyFill="1" applyBorder="1" applyAlignment="1" applyProtection="1">
      <alignment horizontal="center" vertical="top" wrapText="1"/>
      <protection locked="0"/>
    </xf>
    <xf numFmtId="49" fontId="9" fillId="0" borderId="10" xfId="34" applyNumberFormat="1" applyFont="1" applyFill="1" applyBorder="1" applyAlignment="1" applyProtection="1">
      <alignment horizontal="center"/>
      <protection locked="0"/>
    </xf>
    <xf numFmtId="0" fontId="3" fillId="0" borderId="0" xfId="34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 4" xfId="54"/>
    <cellStyle name="Обычный_прил.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04"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G41" sqref="G41"/>
    </sheetView>
  </sheetViews>
  <sheetFormatPr defaultColWidth="9.140625" defaultRowHeight="27.75" customHeight="1"/>
  <cols>
    <col min="1" max="1" width="22.28125" style="1" customWidth="1"/>
    <col min="2" max="2" width="66.00390625" style="2" customWidth="1"/>
    <col min="3" max="3" width="16.140625" style="136" customWidth="1"/>
    <col min="4" max="4" width="9.140625" style="2" customWidth="1"/>
    <col min="5" max="5" width="18.7109375" style="2" bestFit="1" customWidth="1"/>
    <col min="6" max="16384" width="9.140625" style="2" customWidth="1"/>
  </cols>
  <sheetData>
    <row r="1" spans="1:3" ht="18">
      <c r="A1" s="94"/>
      <c r="B1" s="139" t="s">
        <v>0</v>
      </c>
      <c r="C1" s="139"/>
    </row>
    <row r="2" spans="1:15" s="4" customFormat="1" ht="18.75">
      <c r="A2" s="141" t="s">
        <v>166</v>
      </c>
      <c r="B2" s="141"/>
      <c r="C2" s="141"/>
      <c r="D2" s="92"/>
      <c r="E2" s="92"/>
      <c r="F2" s="92"/>
      <c r="G2" s="92"/>
      <c r="H2" s="92"/>
      <c r="I2" s="92"/>
      <c r="J2" s="5"/>
      <c r="K2" s="5"/>
      <c r="L2" s="5"/>
      <c r="M2" s="5"/>
      <c r="N2" s="5"/>
      <c r="O2" s="5"/>
    </row>
    <row r="3" spans="1:9" ht="18">
      <c r="A3" s="137" t="s">
        <v>167</v>
      </c>
      <c r="B3" s="137"/>
      <c r="C3" s="137"/>
      <c r="D3" s="91"/>
      <c r="E3" s="91"/>
      <c r="F3" s="91"/>
      <c r="G3" s="91"/>
      <c r="H3" s="91"/>
      <c r="I3" s="91"/>
    </row>
    <row r="4" spans="1:9" ht="18">
      <c r="A4" s="138" t="s">
        <v>144</v>
      </c>
      <c r="B4" s="138"/>
      <c r="C4" s="138"/>
      <c r="D4" s="93"/>
      <c r="E4" s="93"/>
      <c r="F4" s="93"/>
      <c r="G4" s="93"/>
      <c r="H4" s="93"/>
      <c r="I4" s="93"/>
    </row>
    <row r="5" spans="2:3" ht="18">
      <c r="B5" s="142" t="s">
        <v>170</v>
      </c>
      <c r="C5" s="142"/>
    </row>
    <row r="6" spans="2:3" ht="18">
      <c r="B6" s="6"/>
      <c r="C6" s="128"/>
    </row>
    <row r="7" spans="1:3" ht="27.75" customHeight="1">
      <c r="A7" s="140" t="s">
        <v>1</v>
      </c>
      <c r="B7" s="140"/>
      <c r="C7" s="140"/>
    </row>
    <row r="8" spans="1:6" ht="18">
      <c r="A8" s="7"/>
      <c r="B8" s="8"/>
      <c r="C8" s="129" t="s">
        <v>2</v>
      </c>
      <c r="E8" s="9"/>
      <c r="F8" s="9"/>
    </row>
    <row r="9" spans="1:6" ht="27.75" customHeight="1">
      <c r="A9" s="10" t="s">
        <v>3</v>
      </c>
      <c r="B9" s="11" t="s">
        <v>4</v>
      </c>
      <c r="C9" s="130" t="s">
        <v>5</v>
      </c>
      <c r="E9" s="9"/>
      <c r="F9" s="9"/>
    </row>
    <row r="10" spans="1:6" ht="18.75">
      <c r="A10" s="12"/>
      <c r="B10" s="12" t="s">
        <v>6</v>
      </c>
      <c r="C10" s="131">
        <f>C11+C31</f>
        <v>42799.28039</v>
      </c>
      <c r="E10" s="124"/>
      <c r="F10" s="9"/>
    </row>
    <row r="11" spans="1:15" s="15" customFormat="1" ht="18.75">
      <c r="A11" s="13" t="s">
        <v>7</v>
      </c>
      <c r="B11" s="14" t="s">
        <v>8</v>
      </c>
      <c r="C11" s="132">
        <f>C12+C17+C20+C15+C24+C26+C29</f>
        <v>40050.18039</v>
      </c>
      <c r="E11" s="16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5" customFormat="1" ht="18.75">
      <c r="A12" s="18" t="s">
        <v>9</v>
      </c>
      <c r="B12" s="14" t="s">
        <v>10</v>
      </c>
      <c r="C12" s="132">
        <f>C13</f>
        <v>21145.8</v>
      </c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5" customFormat="1" ht="18.75">
      <c r="A13" s="19" t="s">
        <v>11</v>
      </c>
      <c r="B13" s="14" t="s">
        <v>12</v>
      </c>
      <c r="C13" s="133">
        <f>C14</f>
        <v>21145.8</v>
      </c>
      <c r="G13" s="17"/>
      <c r="H13" s="17"/>
      <c r="I13" s="17"/>
      <c r="J13" s="17"/>
      <c r="K13" s="17"/>
      <c r="L13" s="17"/>
      <c r="M13" s="17"/>
      <c r="N13" s="17"/>
      <c r="O13" s="17"/>
    </row>
    <row r="14" spans="1:15" s="15" customFormat="1" ht="52.5">
      <c r="A14" s="19" t="s">
        <v>13</v>
      </c>
      <c r="B14" s="20" t="s">
        <v>14</v>
      </c>
      <c r="C14" s="134">
        <v>21145.8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s="15" customFormat="1" ht="27">
      <c r="A15" s="18" t="s">
        <v>141</v>
      </c>
      <c r="B15" s="95" t="s">
        <v>140</v>
      </c>
      <c r="C15" s="135">
        <f>C16</f>
        <v>2227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5" customFormat="1" ht="27">
      <c r="A16" s="19" t="s">
        <v>143</v>
      </c>
      <c r="B16" s="96" t="s">
        <v>142</v>
      </c>
      <c r="C16" s="134">
        <v>2227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5" customFormat="1" ht="18.75">
      <c r="A17" s="18" t="s">
        <v>15</v>
      </c>
      <c r="B17" s="14" t="s">
        <v>16</v>
      </c>
      <c r="C17" s="135">
        <f>C18+C19</f>
        <v>8377.2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5" customFormat="1" ht="27">
      <c r="A18" s="19" t="s">
        <v>17</v>
      </c>
      <c r="B18" s="23" t="s">
        <v>18</v>
      </c>
      <c r="C18" s="134">
        <v>1777.1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5" customFormat="1" ht="45.75" customHeight="1">
      <c r="A19" s="19" t="s">
        <v>19</v>
      </c>
      <c r="B19" s="23" t="s">
        <v>20</v>
      </c>
      <c r="C19" s="134">
        <v>6600.1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3" s="15" customFormat="1" ht="27.75" customHeight="1">
      <c r="A20" s="18" t="s">
        <v>21</v>
      </c>
      <c r="B20" s="14" t="s">
        <v>22</v>
      </c>
      <c r="C20" s="132">
        <f>C21+C22+C23</f>
        <v>4490.900000000001</v>
      </c>
    </row>
    <row r="21" spans="1:15" s="15" customFormat="1" ht="52.5">
      <c r="A21" s="24" t="s">
        <v>23</v>
      </c>
      <c r="B21" s="23" t="s">
        <v>24</v>
      </c>
      <c r="C21" s="134">
        <v>3066.3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15" customFormat="1" ht="39.75">
      <c r="A22" s="19" t="s">
        <v>157</v>
      </c>
      <c r="B22" s="23" t="s">
        <v>41</v>
      </c>
      <c r="C22" s="134">
        <v>611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5" customFormat="1" ht="52.5">
      <c r="A23" s="19" t="s">
        <v>158</v>
      </c>
      <c r="B23" s="23" t="s">
        <v>25</v>
      </c>
      <c r="C23" s="134">
        <v>813.6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5" customFormat="1" ht="18.75">
      <c r="A24" s="18" t="s">
        <v>146</v>
      </c>
      <c r="B24" s="106" t="s">
        <v>145</v>
      </c>
      <c r="C24" s="135">
        <f>C25</f>
        <v>635.9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5" customFormat="1" ht="15.75" customHeight="1">
      <c r="A25" s="19" t="s">
        <v>156</v>
      </c>
      <c r="B25" s="107" t="s">
        <v>147</v>
      </c>
      <c r="C25" s="134">
        <v>635.9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5" customFormat="1" ht="18.75">
      <c r="A26" s="18" t="s">
        <v>151</v>
      </c>
      <c r="B26" s="106" t="s">
        <v>150</v>
      </c>
      <c r="C26" s="135">
        <f>C27+C28</f>
        <v>3061.47228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5" customFormat="1" ht="53.25" customHeight="1">
      <c r="A27" s="19" t="s">
        <v>168</v>
      </c>
      <c r="B27" s="125" t="s">
        <v>42</v>
      </c>
      <c r="C27" s="134">
        <v>2168.25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15" customFormat="1" ht="25.5">
      <c r="A28" s="19" t="s">
        <v>149</v>
      </c>
      <c r="B28" s="107" t="s">
        <v>148</v>
      </c>
      <c r="C28" s="134">
        <f>563.50893+233.16974+96.54361</f>
        <v>893.22228</v>
      </c>
      <c r="E28" s="12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5" customFormat="1" ht="18.75">
      <c r="A29" s="18" t="s">
        <v>154</v>
      </c>
      <c r="B29" s="106" t="s">
        <v>152</v>
      </c>
      <c r="C29" s="135">
        <f>C30</f>
        <v>111.90811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5" customFormat="1" ht="18.75">
      <c r="A30" s="19" t="s">
        <v>153</v>
      </c>
      <c r="B30" s="107" t="s">
        <v>43</v>
      </c>
      <c r="C30" s="134">
        <f>72.49179+26.583+12.83332</f>
        <v>111.90811</v>
      </c>
      <c r="E30" s="126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3" s="27" customFormat="1" ht="27.75" customHeight="1">
      <c r="A31" s="26" t="s">
        <v>26</v>
      </c>
      <c r="B31" s="14" t="s">
        <v>27</v>
      </c>
      <c r="C31" s="132">
        <f>C32+C36+C34</f>
        <v>2749.1</v>
      </c>
    </row>
    <row r="32" spans="1:3" s="27" customFormat="1" ht="27.75" customHeight="1">
      <c r="A32" s="28" t="s">
        <v>28</v>
      </c>
      <c r="B32" s="29" t="s">
        <v>29</v>
      </c>
      <c r="C32" s="135">
        <f>C33</f>
        <v>2744.9</v>
      </c>
    </row>
    <row r="33" spans="1:3" s="27" customFormat="1" ht="18.75">
      <c r="A33" s="30" t="s">
        <v>30</v>
      </c>
      <c r="B33" s="31" t="s">
        <v>31</v>
      </c>
      <c r="C33" s="134">
        <v>2744.9</v>
      </c>
    </row>
    <row r="34" spans="1:3" s="27" customFormat="1" ht="27.75" customHeight="1">
      <c r="A34" s="28" t="s">
        <v>32</v>
      </c>
      <c r="B34" s="29" t="s">
        <v>33</v>
      </c>
      <c r="C34" s="135">
        <f>SUM(C35:C35)</f>
        <v>4.2</v>
      </c>
    </row>
    <row r="35" spans="1:3" s="27" customFormat="1" ht="27.75" customHeight="1">
      <c r="A35" s="32" t="s">
        <v>34</v>
      </c>
      <c r="B35" s="23" t="s">
        <v>35</v>
      </c>
      <c r="C35" s="134">
        <v>4.2</v>
      </c>
    </row>
    <row r="36" spans="1:3" s="27" customFormat="1" ht="18.75" hidden="1">
      <c r="A36" s="26" t="s">
        <v>36</v>
      </c>
      <c r="B36" s="14" t="s">
        <v>37</v>
      </c>
      <c r="C36" s="135">
        <f>C37</f>
        <v>0</v>
      </c>
    </row>
    <row r="37" spans="1:3" s="27" customFormat="1" ht="18.75" hidden="1">
      <c r="A37" s="30" t="s">
        <v>38</v>
      </c>
      <c r="B37" s="23" t="s">
        <v>39</v>
      </c>
      <c r="C37" s="134">
        <f>C38</f>
        <v>0</v>
      </c>
    </row>
    <row r="38" spans="1:3" s="27" customFormat="1" ht="38.25" hidden="1">
      <c r="A38" s="30" t="s">
        <v>38</v>
      </c>
      <c r="B38" s="33" t="s">
        <v>40</v>
      </c>
      <c r="C38" s="134"/>
    </row>
    <row r="39" spans="1:3" ht="18.75">
      <c r="A39" s="108"/>
      <c r="B39" s="109" t="s">
        <v>155</v>
      </c>
      <c r="C39" s="135">
        <f>'Прил.4'!I10-'Прил.1'!C10</f>
        <v>2827.58958</v>
      </c>
    </row>
    <row r="40" ht="27.75" customHeight="1">
      <c r="E40" s="123"/>
    </row>
    <row r="41" ht="27.75" customHeight="1">
      <c r="E41" s="123"/>
    </row>
  </sheetData>
  <sheetProtection/>
  <mergeCells count="6">
    <mergeCell ref="A3:C3"/>
    <mergeCell ref="A4:C4"/>
    <mergeCell ref="B1:C1"/>
    <mergeCell ref="A7:C7"/>
    <mergeCell ref="A2:C2"/>
    <mergeCell ref="B5:C5"/>
  </mergeCells>
  <conditionalFormatting sqref="B1 C6">
    <cfRule type="expression" priority="1" dxfId="503" stopIfTrue="1">
      <formula>$G1&lt;&gt;""</formula>
    </cfRule>
  </conditionalFormatting>
  <printOptions/>
  <pageMargins left="0.32" right="0.1968503937007874" top="0.42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88"/>
  <sheetViews>
    <sheetView zoomScalePageLayoutView="0" workbookViewId="0" topLeftCell="A19">
      <selection activeCell="I63" sqref="I63"/>
    </sheetView>
  </sheetViews>
  <sheetFormatPr defaultColWidth="9.140625" defaultRowHeight="12.75" customHeight="1"/>
  <cols>
    <col min="1" max="1" width="69.57421875" style="52" customWidth="1"/>
    <col min="2" max="2" width="4.57421875" style="53" hidden="1" customWidth="1"/>
    <col min="3" max="3" width="3.57421875" style="53" customWidth="1"/>
    <col min="4" max="6" width="4.28125" style="53" customWidth="1"/>
    <col min="7" max="7" width="8.00390625" style="53" bestFit="1" customWidth="1"/>
    <col min="8" max="8" width="5.00390625" style="53" customWidth="1"/>
    <col min="9" max="9" width="12.421875" style="85" bestFit="1" customWidth="1"/>
    <col min="10" max="10" width="12.140625" style="34" bestFit="1" customWidth="1"/>
    <col min="11" max="11" width="11.00390625" style="35" customWidth="1"/>
    <col min="12" max="16384" width="9.140625" style="35" customWidth="1"/>
  </cols>
  <sheetData>
    <row r="1" spans="1:9" ht="15" customHeight="1">
      <c r="A1" s="143" t="s">
        <v>133</v>
      </c>
      <c r="B1" s="143"/>
      <c r="C1" s="143"/>
      <c r="D1" s="143"/>
      <c r="E1" s="143"/>
      <c r="F1" s="143"/>
      <c r="G1" s="143"/>
      <c r="H1" s="143"/>
      <c r="I1" s="143"/>
    </row>
    <row r="2" spans="1:9" ht="15" customHeight="1">
      <c r="A2" s="141" t="s">
        <v>166</v>
      </c>
      <c r="B2" s="141"/>
      <c r="C2" s="141"/>
      <c r="D2" s="141"/>
      <c r="E2" s="141"/>
      <c r="F2" s="141"/>
      <c r="G2" s="141"/>
      <c r="H2" s="141"/>
      <c r="I2" s="141"/>
    </row>
    <row r="3" spans="1:9" ht="15" customHeight="1">
      <c r="A3" s="137" t="s">
        <v>167</v>
      </c>
      <c r="B3" s="137"/>
      <c r="C3" s="137"/>
      <c r="D3" s="137"/>
      <c r="E3" s="137"/>
      <c r="F3" s="137"/>
      <c r="G3" s="137"/>
      <c r="H3" s="137"/>
      <c r="I3" s="137"/>
    </row>
    <row r="4" spans="1:9" ht="15" customHeight="1">
      <c r="A4" s="138" t="s">
        <v>144</v>
      </c>
      <c r="B4" s="138"/>
      <c r="C4" s="138"/>
      <c r="D4" s="138"/>
      <c r="E4" s="138"/>
      <c r="F4" s="138"/>
      <c r="G4" s="138"/>
      <c r="H4" s="138"/>
      <c r="I4" s="138"/>
    </row>
    <row r="5" spans="1:9" ht="16.5" customHeight="1">
      <c r="A5" s="142" t="s">
        <v>170</v>
      </c>
      <c r="B5" s="142"/>
      <c r="C5" s="142"/>
      <c r="D5" s="142"/>
      <c r="E5" s="142"/>
      <c r="F5" s="142"/>
      <c r="G5" s="142"/>
      <c r="H5" s="142"/>
      <c r="I5" s="142"/>
    </row>
    <row r="6" ht="8.25" customHeight="1">
      <c r="A6" s="56"/>
    </row>
    <row r="7" spans="1:9" ht="63" customHeight="1">
      <c r="A7" s="144" t="s">
        <v>131</v>
      </c>
      <c r="B7" s="144"/>
      <c r="C7" s="144"/>
      <c r="D7" s="144"/>
      <c r="E7" s="144"/>
      <c r="F7" s="144"/>
      <c r="G7" s="144"/>
      <c r="H7" s="144"/>
      <c r="I7" s="144"/>
    </row>
    <row r="8" ht="13.5" customHeight="1">
      <c r="I8" s="87" t="s">
        <v>45</v>
      </c>
    </row>
    <row r="9" spans="1:11" ht="13.5" customHeight="1">
      <c r="A9" s="57" t="s">
        <v>4</v>
      </c>
      <c r="B9" s="58" t="s">
        <v>46</v>
      </c>
      <c r="C9" s="58" t="s">
        <v>47</v>
      </c>
      <c r="D9" s="58" t="s">
        <v>48</v>
      </c>
      <c r="E9" s="145" t="s">
        <v>49</v>
      </c>
      <c r="F9" s="145"/>
      <c r="G9" s="145"/>
      <c r="H9" s="58" t="s">
        <v>50</v>
      </c>
      <c r="I9" s="88" t="s">
        <v>5</v>
      </c>
      <c r="J9" s="59"/>
      <c r="K9" s="40"/>
    </row>
    <row r="10" spans="1:12" s="39" customFormat="1" ht="15.75">
      <c r="A10" s="60" t="s">
        <v>51</v>
      </c>
      <c r="B10" s="61"/>
      <c r="C10" s="61"/>
      <c r="D10" s="61"/>
      <c r="E10" s="61"/>
      <c r="F10" s="61"/>
      <c r="G10" s="61"/>
      <c r="H10" s="62"/>
      <c r="I10" s="99">
        <f>I11+I48+I82+I39</f>
        <v>45626.86997</v>
      </c>
      <c r="J10" s="63"/>
      <c r="K10" s="63"/>
      <c r="L10" s="64"/>
    </row>
    <row r="11" spans="1:11" s="39" customFormat="1" ht="15.75">
      <c r="A11" s="65" t="s">
        <v>52</v>
      </c>
      <c r="B11" s="48" t="s">
        <v>59</v>
      </c>
      <c r="C11" s="48" t="s">
        <v>53</v>
      </c>
      <c r="D11" s="48"/>
      <c r="E11" s="48"/>
      <c r="F11" s="48"/>
      <c r="G11" s="48"/>
      <c r="H11" s="48"/>
      <c r="I11" s="100">
        <f>I12+I17+I34</f>
        <v>7875.276940000001</v>
      </c>
      <c r="J11" s="63"/>
      <c r="K11" s="41"/>
    </row>
    <row r="12" spans="1:11" s="39" customFormat="1" ht="25.5">
      <c r="A12" s="37" t="s">
        <v>54</v>
      </c>
      <c r="B12" s="48" t="s">
        <v>59</v>
      </c>
      <c r="C12" s="48" t="s">
        <v>53</v>
      </c>
      <c r="D12" s="48" t="s">
        <v>55</v>
      </c>
      <c r="E12" s="48"/>
      <c r="F12" s="48"/>
      <c r="G12" s="48"/>
      <c r="H12" s="48"/>
      <c r="I12" s="100">
        <f>I13</f>
        <v>62</v>
      </c>
      <c r="J12" s="63"/>
      <c r="K12" s="41"/>
    </row>
    <row r="13" spans="1:11" s="39" customFormat="1" ht="27" customHeight="1">
      <c r="A13" s="37" t="s">
        <v>56</v>
      </c>
      <c r="B13" s="48" t="s">
        <v>59</v>
      </c>
      <c r="C13" s="48" t="s">
        <v>53</v>
      </c>
      <c r="D13" s="48" t="s">
        <v>55</v>
      </c>
      <c r="E13" s="48" t="s">
        <v>84</v>
      </c>
      <c r="F13" s="48" t="s">
        <v>85</v>
      </c>
      <c r="G13" s="38"/>
      <c r="H13" s="38"/>
      <c r="I13" s="100">
        <f>I14</f>
        <v>62</v>
      </c>
      <c r="J13" s="63"/>
      <c r="K13" s="41"/>
    </row>
    <row r="14" spans="1:11" s="39" customFormat="1" ht="15.75">
      <c r="A14" s="37" t="s">
        <v>87</v>
      </c>
      <c r="B14" s="48" t="s">
        <v>59</v>
      </c>
      <c r="C14" s="48" t="s">
        <v>53</v>
      </c>
      <c r="D14" s="48" t="s">
        <v>55</v>
      </c>
      <c r="E14" s="48" t="s">
        <v>84</v>
      </c>
      <c r="F14" s="48" t="s">
        <v>86</v>
      </c>
      <c r="G14" s="38"/>
      <c r="H14" s="38"/>
      <c r="I14" s="100">
        <f>I15</f>
        <v>62</v>
      </c>
      <c r="J14" s="63"/>
      <c r="K14" s="41"/>
    </row>
    <row r="15" spans="1:11" s="39" customFormat="1" ht="12.75" customHeight="1">
      <c r="A15" s="121" t="s">
        <v>88</v>
      </c>
      <c r="B15" s="119" t="s">
        <v>59</v>
      </c>
      <c r="C15" s="119" t="s">
        <v>53</v>
      </c>
      <c r="D15" s="119" t="s">
        <v>55</v>
      </c>
      <c r="E15" s="119" t="s">
        <v>84</v>
      </c>
      <c r="F15" s="119" t="s">
        <v>86</v>
      </c>
      <c r="G15" s="122" t="s">
        <v>90</v>
      </c>
      <c r="H15" s="38"/>
      <c r="I15" s="100">
        <f>I16</f>
        <v>62</v>
      </c>
      <c r="J15" s="63"/>
      <c r="K15" s="41"/>
    </row>
    <row r="16" spans="1:11" ht="26.25">
      <c r="A16" s="66" t="s">
        <v>89</v>
      </c>
      <c r="B16" s="49" t="s">
        <v>59</v>
      </c>
      <c r="C16" s="49" t="s">
        <v>53</v>
      </c>
      <c r="D16" s="49" t="s">
        <v>55</v>
      </c>
      <c r="E16" s="49" t="s">
        <v>84</v>
      </c>
      <c r="F16" s="49" t="s">
        <v>86</v>
      </c>
      <c r="G16" s="36" t="s">
        <v>90</v>
      </c>
      <c r="H16" s="36" t="s">
        <v>135</v>
      </c>
      <c r="I16" s="101">
        <v>62</v>
      </c>
      <c r="J16" s="59"/>
      <c r="K16" s="40"/>
    </row>
    <row r="17" spans="1:11" s="39" customFormat="1" ht="38.25" customHeight="1">
      <c r="A17" s="67" t="s">
        <v>57</v>
      </c>
      <c r="B17" s="48" t="s">
        <v>59</v>
      </c>
      <c r="C17" s="48" t="s">
        <v>53</v>
      </c>
      <c r="D17" s="48" t="s">
        <v>58</v>
      </c>
      <c r="E17" s="48"/>
      <c r="F17" s="48"/>
      <c r="G17" s="48"/>
      <c r="H17" s="48"/>
      <c r="I17" s="102">
        <f>I18+I29</f>
        <v>7613.276940000001</v>
      </c>
      <c r="J17" s="63"/>
      <c r="K17" s="41"/>
    </row>
    <row r="18" spans="1:11" s="39" customFormat="1" ht="27" customHeight="1">
      <c r="A18" s="68" t="s">
        <v>56</v>
      </c>
      <c r="B18" s="48" t="s">
        <v>59</v>
      </c>
      <c r="C18" s="48" t="s">
        <v>53</v>
      </c>
      <c r="D18" s="48" t="s">
        <v>58</v>
      </c>
      <c r="E18" s="48" t="s">
        <v>84</v>
      </c>
      <c r="F18" s="48" t="s">
        <v>85</v>
      </c>
      <c r="G18" s="48"/>
      <c r="H18" s="48"/>
      <c r="I18" s="102">
        <f>I19+I26</f>
        <v>7609.076940000001</v>
      </c>
      <c r="J18" s="63"/>
      <c r="K18" s="41"/>
    </row>
    <row r="19" spans="1:11" s="39" customFormat="1" ht="25.5">
      <c r="A19" s="37" t="s">
        <v>93</v>
      </c>
      <c r="B19" s="48" t="s">
        <v>59</v>
      </c>
      <c r="C19" s="48" t="s">
        <v>53</v>
      </c>
      <c r="D19" s="48" t="s">
        <v>58</v>
      </c>
      <c r="E19" s="48" t="s">
        <v>84</v>
      </c>
      <c r="F19" s="48" t="s">
        <v>92</v>
      </c>
      <c r="G19" s="48"/>
      <c r="H19" s="48"/>
      <c r="I19" s="102">
        <f>I20+I22</f>
        <v>6703.776940000001</v>
      </c>
      <c r="J19" s="63"/>
      <c r="K19" s="41"/>
    </row>
    <row r="20" spans="1:11" s="39" customFormat="1" ht="25.5" customHeight="1">
      <c r="A20" s="37" t="s">
        <v>94</v>
      </c>
      <c r="B20" s="48" t="s">
        <v>59</v>
      </c>
      <c r="C20" s="48" t="s">
        <v>53</v>
      </c>
      <c r="D20" s="48" t="s">
        <v>58</v>
      </c>
      <c r="E20" s="48" t="s">
        <v>84</v>
      </c>
      <c r="F20" s="48" t="s">
        <v>92</v>
      </c>
      <c r="G20" s="48" t="s">
        <v>90</v>
      </c>
      <c r="H20" s="48"/>
      <c r="I20" s="102">
        <f>I21</f>
        <v>4380.900000000001</v>
      </c>
      <c r="J20" s="63"/>
      <c r="K20" s="41"/>
    </row>
    <row r="21" spans="1:11" ht="26.25">
      <c r="A21" s="66" t="s">
        <v>89</v>
      </c>
      <c r="B21" s="49" t="s">
        <v>59</v>
      </c>
      <c r="C21" s="49" t="s">
        <v>53</v>
      </c>
      <c r="D21" s="49" t="s">
        <v>58</v>
      </c>
      <c r="E21" s="49" t="s">
        <v>84</v>
      </c>
      <c r="F21" s="49" t="s">
        <v>92</v>
      </c>
      <c r="G21" s="49" t="s">
        <v>90</v>
      </c>
      <c r="H21" s="49" t="s">
        <v>91</v>
      </c>
      <c r="I21" s="103">
        <f>3364.8+1016.1</f>
        <v>4380.900000000001</v>
      </c>
      <c r="J21" s="59"/>
      <c r="K21" s="55"/>
    </row>
    <row r="22" spans="1:11" s="39" customFormat="1" ht="12.75" customHeight="1">
      <c r="A22" s="37" t="s">
        <v>95</v>
      </c>
      <c r="B22" s="48" t="s">
        <v>59</v>
      </c>
      <c r="C22" s="48" t="s">
        <v>53</v>
      </c>
      <c r="D22" s="48" t="s">
        <v>58</v>
      </c>
      <c r="E22" s="48" t="s">
        <v>84</v>
      </c>
      <c r="F22" s="48" t="s">
        <v>92</v>
      </c>
      <c r="G22" s="48" t="s">
        <v>99</v>
      </c>
      <c r="H22" s="48"/>
      <c r="I22" s="104">
        <f>I23+I24+I25</f>
        <v>2322.87694</v>
      </c>
      <c r="J22" s="63"/>
      <c r="K22" s="41"/>
    </row>
    <row r="23" spans="1:11" ht="26.25">
      <c r="A23" s="66" t="s">
        <v>96</v>
      </c>
      <c r="B23" s="49" t="s">
        <v>59</v>
      </c>
      <c r="C23" s="49" t="s">
        <v>53</v>
      </c>
      <c r="D23" s="49" t="s">
        <v>58</v>
      </c>
      <c r="E23" s="49" t="s">
        <v>84</v>
      </c>
      <c r="F23" s="49" t="s">
        <v>92</v>
      </c>
      <c r="G23" s="49" t="s">
        <v>99</v>
      </c>
      <c r="H23" s="49" t="s">
        <v>100</v>
      </c>
      <c r="I23" s="105">
        <v>1.6</v>
      </c>
      <c r="J23" s="59"/>
      <c r="K23" s="40"/>
    </row>
    <row r="24" spans="1:11" ht="26.25">
      <c r="A24" s="66" t="s">
        <v>97</v>
      </c>
      <c r="B24" s="49" t="s">
        <v>59</v>
      </c>
      <c r="C24" s="49" t="s">
        <v>53</v>
      </c>
      <c r="D24" s="49" t="s">
        <v>58</v>
      </c>
      <c r="E24" s="49" t="s">
        <v>84</v>
      </c>
      <c r="F24" s="49" t="s">
        <v>92</v>
      </c>
      <c r="G24" s="49" t="s">
        <v>99</v>
      </c>
      <c r="H24" s="49" t="s">
        <v>101</v>
      </c>
      <c r="I24" s="105">
        <f>220+11.9+83+50+100+23.1+49.4+470.5+700+300+200+50+59.37694</f>
        <v>2317.27694</v>
      </c>
      <c r="J24" s="59"/>
      <c r="K24" s="40"/>
    </row>
    <row r="25" spans="1:11" ht="15.75">
      <c r="A25" s="66" t="s">
        <v>98</v>
      </c>
      <c r="B25" s="49" t="s">
        <v>59</v>
      </c>
      <c r="C25" s="49" t="s">
        <v>53</v>
      </c>
      <c r="D25" s="49" t="s">
        <v>58</v>
      </c>
      <c r="E25" s="49" t="s">
        <v>84</v>
      </c>
      <c r="F25" s="49" t="s">
        <v>92</v>
      </c>
      <c r="G25" s="49" t="s">
        <v>99</v>
      </c>
      <c r="H25" s="49" t="s">
        <v>102</v>
      </c>
      <c r="I25" s="103">
        <v>4</v>
      </c>
      <c r="J25" s="59"/>
      <c r="K25" s="40"/>
    </row>
    <row r="26" spans="1:11" s="39" customFormat="1" ht="26.25">
      <c r="A26" s="69" t="s">
        <v>60</v>
      </c>
      <c r="B26" s="48" t="s">
        <v>59</v>
      </c>
      <c r="C26" s="48" t="s">
        <v>53</v>
      </c>
      <c r="D26" s="48" t="s">
        <v>58</v>
      </c>
      <c r="E26" s="48" t="s">
        <v>84</v>
      </c>
      <c r="F26" s="48" t="s">
        <v>103</v>
      </c>
      <c r="G26" s="48"/>
      <c r="H26" s="48"/>
      <c r="I26" s="104">
        <f>I27</f>
        <v>905.3</v>
      </c>
      <c r="J26" s="63"/>
      <c r="K26" s="41"/>
    </row>
    <row r="27" spans="1:11" s="39" customFormat="1" ht="12.75" customHeight="1">
      <c r="A27" s="37" t="s">
        <v>88</v>
      </c>
      <c r="B27" s="48" t="s">
        <v>59</v>
      </c>
      <c r="C27" s="48" t="s">
        <v>53</v>
      </c>
      <c r="D27" s="48" t="s">
        <v>58</v>
      </c>
      <c r="E27" s="48" t="s">
        <v>84</v>
      </c>
      <c r="F27" s="48" t="s">
        <v>103</v>
      </c>
      <c r="G27" s="48" t="s">
        <v>90</v>
      </c>
      <c r="H27" s="48"/>
      <c r="I27" s="104">
        <f>I28</f>
        <v>905.3</v>
      </c>
      <c r="J27" s="63"/>
      <c r="K27" s="41"/>
    </row>
    <row r="28" spans="1:11" ht="26.25">
      <c r="A28" s="66" t="s">
        <v>89</v>
      </c>
      <c r="B28" s="49" t="s">
        <v>59</v>
      </c>
      <c r="C28" s="49" t="s">
        <v>53</v>
      </c>
      <c r="D28" s="49" t="s">
        <v>58</v>
      </c>
      <c r="E28" s="49" t="s">
        <v>84</v>
      </c>
      <c r="F28" s="49" t="s">
        <v>103</v>
      </c>
      <c r="G28" s="49" t="s">
        <v>90</v>
      </c>
      <c r="H28" s="49" t="s">
        <v>91</v>
      </c>
      <c r="I28" s="105">
        <f>695.3+210</f>
        <v>905.3</v>
      </c>
      <c r="J28" s="59"/>
      <c r="K28" s="40"/>
    </row>
    <row r="29" spans="1:11" s="39" customFormat="1" ht="15.75">
      <c r="A29" s="37" t="s">
        <v>104</v>
      </c>
      <c r="B29" s="48" t="s">
        <v>59</v>
      </c>
      <c r="C29" s="70" t="s">
        <v>53</v>
      </c>
      <c r="D29" s="70" t="s">
        <v>58</v>
      </c>
      <c r="E29" s="70" t="s">
        <v>108</v>
      </c>
      <c r="F29" s="70" t="s">
        <v>85</v>
      </c>
      <c r="G29" s="70"/>
      <c r="H29" s="70"/>
      <c r="I29" s="104">
        <f>I30</f>
        <v>4.2</v>
      </c>
      <c r="J29" s="63"/>
      <c r="K29" s="41"/>
    </row>
    <row r="30" spans="1:11" s="39" customFormat="1" ht="25.5">
      <c r="A30" s="37" t="s">
        <v>105</v>
      </c>
      <c r="B30" s="48" t="s">
        <v>59</v>
      </c>
      <c r="C30" s="70" t="s">
        <v>53</v>
      </c>
      <c r="D30" s="70" t="s">
        <v>58</v>
      </c>
      <c r="E30" s="70" t="s">
        <v>108</v>
      </c>
      <c r="F30" s="70" t="s">
        <v>86</v>
      </c>
      <c r="G30" s="70"/>
      <c r="H30" s="70"/>
      <c r="I30" s="104">
        <f>I31</f>
        <v>4.2</v>
      </c>
      <c r="J30" s="63"/>
      <c r="K30" s="41"/>
    </row>
    <row r="31" spans="1:11" s="39" customFormat="1" ht="38.25" customHeight="1">
      <c r="A31" s="37" t="s">
        <v>106</v>
      </c>
      <c r="B31" s="48" t="s">
        <v>59</v>
      </c>
      <c r="C31" s="70" t="s">
        <v>53</v>
      </c>
      <c r="D31" s="70" t="s">
        <v>58</v>
      </c>
      <c r="E31" s="70" t="s">
        <v>108</v>
      </c>
      <c r="F31" s="70" t="s">
        <v>86</v>
      </c>
      <c r="G31" s="70" t="s">
        <v>109</v>
      </c>
      <c r="H31" s="70"/>
      <c r="I31" s="104">
        <f>I32</f>
        <v>4.2</v>
      </c>
      <c r="J31" s="63"/>
      <c r="K31" s="41"/>
    </row>
    <row r="32" spans="1:11" s="39" customFormat="1" ht="25.5" customHeight="1">
      <c r="A32" s="37" t="s">
        <v>107</v>
      </c>
      <c r="B32" s="48" t="s">
        <v>59</v>
      </c>
      <c r="C32" s="70" t="s">
        <v>53</v>
      </c>
      <c r="D32" s="70" t="s">
        <v>58</v>
      </c>
      <c r="E32" s="70" t="s">
        <v>108</v>
      </c>
      <c r="F32" s="70" t="s">
        <v>86</v>
      </c>
      <c r="G32" s="70" t="s">
        <v>110</v>
      </c>
      <c r="H32" s="70"/>
      <c r="I32" s="104">
        <f>I33</f>
        <v>4.2</v>
      </c>
      <c r="J32" s="63"/>
      <c r="K32" s="41"/>
    </row>
    <row r="33" spans="1:11" ht="26.25">
      <c r="A33" s="66" t="s">
        <v>97</v>
      </c>
      <c r="B33" s="49" t="s">
        <v>59</v>
      </c>
      <c r="C33" s="71" t="s">
        <v>53</v>
      </c>
      <c r="D33" s="71" t="s">
        <v>58</v>
      </c>
      <c r="E33" s="71" t="s">
        <v>108</v>
      </c>
      <c r="F33" s="71" t="s">
        <v>86</v>
      </c>
      <c r="G33" s="71" t="s">
        <v>110</v>
      </c>
      <c r="H33" s="71" t="s">
        <v>101</v>
      </c>
      <c r="I33" s="105">
        <v>4.2</v>
      </c>
      <c r="J33" s="59"/>
      <c r="K33" s="40"/>
    </row>
    <row r="34" spans="1:11" s="39" customFormat="1" ht="12.75" customHeight="1">
      <c r="A34" s="68" t="s">
        <v>61</v>
      </c>
      <c r="B34" s="48" t="s">
        <v>59</v>
      </c>
      <c r="C34" s="48" t="s">
        <v>53</v>
      </c>
      <c r="D34" s="70" t="s">
        <v>62</v>
      </c>
      <c r="E34" s="70"/>
      <c r="F34" s="70"/>
      <c r="G34" s="70"/>
      <c r="H34" s="70"/>
      <c r="I34" s="104">
        <f>I35</f>
        <v>200</v>
      </c>
      <c r="J34" s="63"/>
      <c r="K34" s="41"/>
    </row>
    <row r="35" spans="1:228" s="39" customFormat="1" ht="15.75">
      <c r="A35" s="37" t="s">
        <v>104</v>
      </c>
      <c r="B35" s="48" t="s">
        <v>59</v>
      </c>
      <c r="C35" s="48" t="s">
        <v>53</v>
      </c>
      <c r="D35" s="48" t="s">
        <v>62</v>
      </c>
      <c r="E35" s="48" t="s">
        <v>108</v>
      </c>
      <c r="F35" s="48" t="s">
        <v>85</v>
      </c>
      <c r="G35" s="48"/>
      <c r="H35" s="48"/>
      <c r="I35" s="102">
        <f>I36</f>
        <v>200</v>
      </c>
      <c r="J35" s="63"/>
      <c r="K35" s="41"/>
      <c r="P35" s="42"/>
      <c r="Q35" s="43"/>
      <c r="R35" s="44"/>
      <c r="S35" s="44"/>
      <c r="T35" s="44"/>
      <c r="U35" s="44"/>
      <c r="V35" s="45"/>
      <c r="W35" s="44"/>
      <c r="X35" s="46"/>
      <c r="AB35" s="42"/>
      <c r="AJ35" s="42"/>
      <c r="AK35" s="43"/>
      <c r="AL35" s="44"/>
      <c r="AM35" s="44"/>
      <c r="AN35" s="44"/>
      <c r="AO35" s="44"/>
      <c r="AP35" s="45"/>
      <c r="AQ35" s="44"/>
      <c r="AR35" s="46"/>
      <c r="AV35" s="42"/>
      <c r="BD35" s="42"/>
      <c r="BE35" s="43"/>
      <c r="BF35" s="44"/>
      <c r="BG35" s="44"/>
      <c r="BH35" s="44"/>
      <c r="BI35" s="44"/>
      <c r="BJ35" s="45"/>
      <c r="BK35" s="44"/>
      <c r="BL35" s="46"/>
      <c r="BP35" s="42"/>
      <c r="BX35" s="42"/>
      <c r="BY35" s="43"/>
      <c r="BZ35" s="44"/>
      <c r="CA35" s="44"/>
      <c r="CB35" s="44"/>
      <c r="CC35" s="44"/>
      <c r="CD35" s="45"/>
      <c r="CE35" s="44"/>
      <c r="CF35" s="46"/>
      <c r="CJ35" s="42"/>
      <c r="CR35" s="42"/>
      <c r="CS35" s="43"/>
      <c r="CT35" s="44"/>
      <c r="CU35" s="44"/>
      <c r="CV35" s="44"/>
      <c r="CW35" s="44"/>
      <c r="CX35" s="45"/>
      <c r="CY35" s="44"/>
      <c r="CZ35" s="46"/>
      <c r="DD35" s="42"/>
      <c r="DL35" s="42"/>
      <c r="DM35" s="43"/>
      <c r="DN35" s="44"/>
      <c r="DO35" s="44"/>
      <c r="DP35" s="44"/>
      <c r="DQ35" s="44"/>
      <c r="DR35" s="45"/>
      <c r="DS35" s="44"/>
      <c r="DT35" s="46"/>
      <c r="DX35" s="42"/>
      <c r="EF35" s="42"/>
      <c r="EG35" s="43"/>
      <c r="EH35" s="44"/>
      <c r="EI35" s="44"/>
      <c r="EJ35" s="44"/>
      <c r="EK35" s="44"/>
      <c r="EL35" s="45"/>
      <c r="EM35" s="44"/>
      <c r="EN35" s="46"/>
      <c r="ER35" s="42"/>
      <c r="EZ35" s="42"/>
      <c r="FA35" s="43"/>
      <c r="FB35" s="44"/>
      <c r="FC35" s="44"/>
      <c r="FD35" s="44"/>
      <c r="FE35" s="44"/>
      <c r="FF35" s="45"/>
      <c r="FG35" s="44"/>
      <c r="FH35" s="46"/>
      <c r="FL35" s="42"/>
      <c r="FT35" s="42"/>
      <c r="FU35" s="43"/>
      <c r="FV35" s="44"/>
      <c r="FW35" s="44"/>
      <c r="FX35" s="44"/>
      <c r="FY35" s="44"/>
      <c r="FZ35" s="45"/>
      <c r="GA35" s="44"/>
      <c r="GB35" s="46"/>
      <c r="GF35" s="42"/>
      <c r="GN35" s="42"/>
      <c r="GO35" s="43"/>
      <c r="GP35" s="44"/>
      <c r="GQ35" s="44"/>
      <c r="GR35" s="44"/>
      <c r="GS35" s="44"/>
      <c r="GT35" s="45"/>
      <c r="GU35" s="44"/>
      <c r="GV35" s="46"/>
      <c r="GZ35" s="42"/>
      <c r="HH35" s="42"/>
      <c r="HI35" s="43"/>
      <c r="HJ35" s="44"/>
      <c r="HK35" s="44"/>
      <c r="HL35" s="44"/>
      <c r="HM35" s="44"/>
      <c r="HN35" s="45"/>
      <c r="HO35" s="44"/>
      <c r="HP35" s="46"/>
      <c r="HT35" s="42"/>
    </row>
    <row r="36" spans="1:11" s="39" customFormat="1" ht="25.5">
      <c r="A36" s="37" t="s">
        <v>105</v>
      </c>
      <c r="B36" s="48" t="s">
        <v>59</v>
      </c>
      <c r="C36" s="48" t="s">
        <v>53</v>
      </c>
      <c r="D36" s="48" t="s">
        <v>62</v>
      </c>
      <c r="E36" s="48" t="s">
        <v>108</v>
      </c>
      <c r="F36" s="48" t="s">
        <v>86</v>
      </c>
      <c r="G36" s="48"/>
      <c r="H36" s="48"/>
      <c r="I36" s="102">
        <f>I37</f>
        <v>200</v>
      </c>
      <c r="J36" s="63"/>
      <c r="K36" s="41"/>
    </row>
    <row r="37" spans="1:11" s="39" customFormat="1" ht="12.75" customHeight="1">
      <c r="A37" s="68" t="s">
        <v>111</v>
      </c>
      <c r="B37" s="48" t="s">
        <v>59</v>
      </c>
      <c r="C37" s="48" t="s">
        <v>53</v>
      </c>
      <c r="D37" s="48" t="s">
        <v>62</v>
      </c>
      <c r="E37" s="48" t="s">
        <v>108</v>
      </c>
      <c r="F37" s="48" t="s">
        <v>86</v>
      </c>
      <c r="G37" s="48" t="s">
        <v>113</v>
      </c>
      <c r="H37" s="48"/>
      <c r="I37" s="102">
        <f>I38</f>
        <v>200</v>
      </c>
      <c r="J37" s="63"/>
      <c r="K37" s="41"/>
    </row>
    <row r="38" spans="1:11" ht="14.25" customHeight="1">
      <c r="A38" s="50" t="s">
        <v>112</v>
      </c>
      <c r="B38" s="49" t="s">
        <v>59</v>
      </c>
      <c r="C38" s="49" t="s">
        <v>53</v>
      </c>
      <c r="D38" s="49" t="s">
        <v>62</v>
      </c>
      <c r="E38" s="49" t="s">
        <v>108</v>
      </c>
      <c r="F38" s="49" t="s">
        <v>86</v>
      </c>
      <c r="G38" s="49" t="s">
        <v>113</v>
      </c>
      <c r="H38" s="49" t="s">
        <v>114</v>
      </c>
      <c r="I38" s="105">
        <v>200</v>
      </c>
      <c r="J38" s="59"/>
      <c r="K38" s="40"/>
    </row>
    <row r="39" spans="1:11" s="39" customFormat="1" ht="12.75" customHeight="1">
      <c r="A39" s="65" t="s">
        <v>63</v>
      </c>
      <c r="B39" s="48" t="s">
        <v>59</v>
      </c>
      <c r="C39" s="61" t="s">
        <v>58</v>
      </c>
      <c r="D39" s="48"/>
      <c r="E39" s="48"/>
      <c r="F39" s="48"/>
      <c r="G39" s="48"/>
      <c r="H39" s="48"/>
      <c r="I39" s="100">
        <f>I40</f>
        <v>6593.88337</v>
      </c>
      <c r="J39" s="63"/>
      <c r="K39" s="41"/>
    </row>
    <row r="40" spans="1:11" s="39" customFormat="1" ht="12.75" customHeight="1">
      <c r="A40" s="65" t="s">
        <v>115</v>
      </c>
      <c r="B40" s="48" t="s">
        <v>59</v>
      </c>
      <c r="C40" s="48" t="s">
        <v>58</v>
      </c>
      <c r="D40" s="48" t="s">
        <v>65</v>
      </c>
      <c r="E40" s="48"/>
      <c r="F40" s="48"/>
      <c r="G40" s="48"/>
      <c r="H40" s="48"/>
      <c r="I40" s="104">
        <f>I41</f>
        <v>6593.88337</v>
      </c>
      <c r="J40" s="63"/>
      <c r="K40" s="41"/>
    </row>
    <row r="41" spans="1:11" s="39" customFormat="1" ht="15.75">
      <c r="A41" s="37" t="s">
        <v>104</v>
      </c>
      <c r="B41" s="48" t="s">
        <v>59</v>
      </c>
      <c r="C41" s="48" t="s">
        <v>58</v>
      </c>
      <c r="D41" s="48" t="s">
        <v>65</v>
      </c>
      <c r="E41" s="48" t="s">
        <v>108</v>
      </c>
      <c r="F41" s="48" t="s">
        <v>85</v>
      </c>
      <c r="G41" s="48"/>
      <c r="H41" s="48"/>
      <c r="I41" s="104">
        <f>I42</f>
        <v>6593.88337</v>
      </c>
      <c r="J41" s="63"/>
      <c r="K41" s="41"/>
    </row>
    <row r="42" spans="1:11" s="39" customFormat="1" ht="25.5">
      <c r="A42" s="37" t="s">
        <v>105</v>
      </c>
      <c r="B42" s="48" t="s">
        <v>59</v>
      </c>
      <c r="C42" s="48" t="s">
        <v>58</v>
      </c>
      <c r="D42" s="48" t="s">
        <v>65</v>
      </c>
      <c r="E42" s="48" t="s">
        <v>108</v>
      </c>
      <c r="F42" s="48" t="s">
        <v>86</v>
      </c>
      <c r="G42" s="48"/>
      <c r="H42" s="48"/>
      <c r="I42" s="104">
        <f>I43</f>
        <v>6593.88337</v>
      </c>
      <c r="J42" s="63"/>
      <c r="K42" s="41"/>
    </row>
    <row r="43" spans="1:11" s="39" customFormat="1" ht="25.5" customHeight="1">
      <c r="A43" s="37" t="s">
        <v>117</v>
      </c>
      <c r="B43" s="48" t="s">
        <v>59</v>
      </c>
      <c r="C43" s="48" t="s">
        <v>58</v>
      </c>
      <c r="D43" s="48" t="s">
        <v>65</v>
      </c>
      <c r="E43" s="48" t="s">
        <v>108</v>
      </c>
      <c r="F43" s="48" t="s">
        <v>86</v>
      </c>
      <c r="G43" s="48" t="s">
        <v>134</v>
      </c>
      <c r="H43" s="48"/>
      <c r="I43" s="104">
        <f>I44+I45+I47+I46</f>
        <v>6593.88337</v>
      </c>
      <c r="J43" s="63"/>
      <c r="K43" s="41"/>
    </row>
    <row r="44" spans="1:11" ht="26.25">
      <c r="A44" s="66" t="s">
        <v>116</v>
      </c>
      <c r="B44" s="49" t="s">
        <v>59</v>
      </c>
      <c r="C44" s="49" t="s">
        <v>58</v>
      </c>
      <c r="D44" s="49" t="s">
        <v>65</v>
      </c>
      <c r="E44" s="49" t="s">
        <v>108</v>
      </c>
      <c r="F44" s="49" t="s">
        <v>86</v>
      </c>
      <c r="G44" s="49" t="s">
        <v>134</v>
      </c>
      <c r="H44" s="49" t="s">
        <v>118</v>
      </c>
      <c r="I44" s="105">
        <v>1227</v>
      </c>
      <c r="J44" s="59"/>
      <c r="K44" s="40"/>
    </row>
    <row r="45" spans="1:11" ht="26.25">
      <c r="A45" s="66" t="s">
        <v>97</v>
      </c>
      <c r="B45" s="49" t="s">
        <v>59</v>
      </c>
      <c r="C45" s="49" t="s">
        <v>58</v>
      </c>
      <c r="D45" s="49" t="s">
        <v>65</v>
      </c>
      <c r="E45" s="49" t="s">
        <v>108</v>
      </c>
      <c r="F45" s="49" t="s">
        <v>86</v>
      </c>
      <c r="G45" s="49" t="s">
        <v>134</v>
      </c>
      <c r="H45" s="49" t="s">
        <v>101</v>
      </c>
      <c r="I45" s="105">
        <f>2200-1200</f>
        <v>1000</v>
      </c>
      <c r="J45" s="59"/>
      <c r="K45" s="40"/>
    </row>
    <row r="46" spans="1:11" ht="26.25">
      <c r="A46" s="72" t="s">
        <v>122</v>
      </c>
      <c r="B46" s="49" t="s">
        <v>59</v>
      </c>
      <c r="C46" s="49" t="s">
        <v>58</v>
      </c>
      <c r="D46" s="49" t="s">
        <v>65</v>
      </c>
      <c r="E46" s="49" t="s">
        <v>108</v>
      </c>
      <c r="F46" s="49" t="s">
        <v>86</v>
      </c>
      <c r="G46" s="49" t="s">
        <v>134</v>
      </c>
      <c r="H46" s="49" t="s">
        <v>123</v>
      </c>
      <c r="I46" s="105">
        <f>1000-700</f>
        <v>300</v>
      </c>
      <c r="J46" s="59"/>
      <c r="K46" s="40"/>
    </row>
    <row r="47" spans="1:11" ht="25.5">
      <c r="A47" s="50" t="s">
        <v>120</v>
      </c>
      <c r="B47" s="49" t="s">
        <v>59</v>
      </c>
      <c r="C47" s="49" t="s">
        <v>58</v>
      </c>
      <c r="D47" s="49" t="s">
        <v>65</v>
      </c>
      <c r="E47" s="49" t="s">
        <v>108</v>
      </c>
      <c r="F47" s="49" t="s">
        <v>86</v>
      </c>
      <c r="G47" s="49" t="s">
        <v>134</v>
      </c>
      <c r="H47" s="49" t="s">
        <v>119</v>
      </c>
      <c r="I47" s="105">
        <f>4700-633.11663</f>
        <v>4066.88337</v>
      </c>
      <c r="J47" s="59"/>
      <c r="K47" s="40"/>
    </row>
    <row r="48" spans="1:11" s="39" customFormat="1" ht="12.75" customHeight="1">
      <c r="A48" s="65" t="s">
        <v>66</v>
      </c>
      <c r="B48" s="48" t="s">
        <v>59</v>
      </c>
      <c r="C48" s="61" t="s">
        <v>64</v>
      </c>
      <c r="D48" s="48"/>
      <c r="E48" s="48"/>
      <c r="F48" s="48"/>
      <c r="G48" s="48"/>
      <c r="H48" s="48"/>
      <c r="I48" s="100">
        <f>I63+I70+I49</f>
        <v>31116.90966</v>
      </c>
      <c r="J48" s="63"/>
      <c r="K48" s="41"/>
    </row>
    <row r="49" spans="1:11" s="39" customFormat="1" ht="15.75">
      <c r="A49" s="68" t="s">
        <v>67</v>
      </c>
      <c r="B49" s="48" t="s">
        <v>59</v>
      </c>
      <c r="C49" s="48" t="s">
        <v>64</v>
      </c>
      <c r="D49" s="48" t="s">
        <v>53</v>
      </c>
      <c r="E49" s="48"/>
      <c r="F49" s="48"/>
      <c r="G49" s="48"/>
      <c r="H49" s="48"/>
      <c r="I49" s="102">
        <f>I50+I55</f>
        <v>6868.70966</v>
      </c>
      <c r="J49" s="63"/>
      <c r="K49" s="41"/>
    </row>
    <row r="50" spans="1:11" s="39" customFormat="1" ht="15.75">
      <c r="A50" s="37" t="s">
        <v>104</v>
      </c>
      <c r="B50" s="48" t="s">
        <v>59</v>
      </c>
      <c r="C50" s="48" t="s">
        <v>64</v>
      </c>
      <c r="D50" s="48" t="s">
        <v>53</v>
      </c>
      <c r="E50" s="48" t="s">
        <v>108</v>
      </c>
      <c r="F50" s="48" t="s">
        <v>85</v>
      </c>
      <c r="G50" s="48"/>
      <c r="H50" s="48"/>
      <c r="I50" s="102">
        <f>I51</f>
        <v>3000</v>
      </c>
      <c r="J50" s="63"/>
      <c r="K50" s="41"/>
    </row>
    <row r="51" spans="1:11" s="39" customFormat="1" ht="25.5">
      <c r="A51" s="37" t="s">
        <v>137</v>
      </c>
      <c r="B51" s="48" t="s">
        <v>59</v>
      </c>
      <c r="C51" s="48" t="s">
        <v>64</v>
      </c>
      <c r="D51" s="48" t="s">
        <v>53</v>
      </c>
      <c r="E51" s="48" t="s">
        <v>108</v>
      </c>
      <c r="F51" s="48" t="s">
        <v>136</v>
      </c>
      <c r="G51" s="48"/>
      <c r="H51" s="48"/>
      <c r="I51" s="102">
        <f>I52</f>
        <v>3000</v>
      </c>
      <c r="J51" s="63"/>
      <c r="K51" s="41"/>
    </row>
    <row r="52" spans="1:11" s="39" customFormat="1" ht="12.75" customHeight="1">
      <c r="A52" s="68" t="s">
        <v>68</v>
      </c>
      <c r="B52" s="48" t="s">
        <v>59</v>
      </c>
      <c r="C52" s="48" t="s">
        <v>64</v>
      </c>
      <c r="D52" s="48" t="s">
        <v>53</v>
      </c>
      <c r="E52" s="48" t="s">
        <v>108</v>
      </c>
      <c r="F52" s="48" t="s">
        <v>136</v>
      </c>
      <c r="G52" s="48" t="s">
        <v>138</v>
      </c>
      <c r="H52" s="48"/>
      <c r="I52" s="104">
        <f>I53+I54</f>
        <v>3000</v>
      </c>
      <c r="J52" s="63"/>
      <c r="K52" s="41"/>
    </row>
    <row r="53" spans="1:11" s="39" customFormat="1" ht="24.75" customHeight="1">
      <c r="A53" s="66" t="s">
        <v>116</v>
      </c>
      <c r="B53" s="49" t="s">
        <v>59</v>
      </c>
      <c r="C53" s="49" t="s">
        <v>64</v>
      </c>
      <c r="D53" s="49" t="s">
        <v>53</v>
      </c>
      <c r="E53" s="49" t="s">
        <v>108</v>
      </c>
      <c r="F53" s="49" t="s">
        <v>136</v>
      </c>
      <c r="G53" s="49" t="s">
        <v>138</v>
      </c>
      <c r="H53" s="49" t="s">
        <v>118</v>
      </c>
      <c r="I53" s="105">
        <v>2500</v>
      </c>
      <c r="J53" s="59"/>
      <c r="K53" s="41"/>
    </row>
    <row r="54" spans="1:11" s="39" customFormat="1" ht="24.75" customHeight="1">
      <c r="A54" s="66" t="s">
        <v>97</v>
      </c>
      <c r="B54" s="49" t="s">
        <v>59</v>
      </c>
      <c r="C54" s="49" t="s">
        <v>64</v>
      </c>
      <c r="D54" s="49" t="s">
        <v>53</v>
      </c>
      <c r="E54" s="49" t="s">
        <v>108</v>
      </c>
      <c r="F54" s="49" t="s">
        <v>136</v>
      </c>
      <c r="G54" s="49" t="s">
        <v>138</v>
      </c>
      <c r="H54" s="49" t="s">
        <v>101</v>
      </c>
      <c r="I54" s="105">
        <v>500</v>
      </c>
      <c r="J54" s="59"/>
      <c r="K54" s="41"/>
    </row>
    <row r="55" spans="1:11" s="39" customFormat="1" ht="12.75" customHeight="1">
      <c r="A55" s="118" t="s">
        <v>159</v>
      </c>
      <c r="B55" s="48" t="s">
        <v>59</v>
      </c>
      <c r="C55" s="48" t="s">
        <v>64</v>
      </c>
      <c r="D55" s="48" t="s">
        <v>53</v>
      </c>
      <c r="E55" s="48" t="s">
        <v>58</v>
      </c>
      <c r="F55" s="48"/>
      <c r="G55" s="48"/>
      <c r="H55" s="48"/>
      <c r="I55" s="104">
        <f>I56</f>
        <v>3868.70966</v>
      </c>
      <c r="J55" s="63"/>
      <c r="K55" s="41"/>
    </row>
    <row r="56" spans="1:11" s="39" customFormat="1" ht="36.75">
      <c r="A56" s="110" t="s">
        <v>160</v>
      </c>
      <c r="B56" s="49" t="s">
        <v>59</v>
      </c>
      <c r="C56" s="49" t="s">
        <v>64</v>
      </c>
      <c r="D56" s="49" t="s">
        <v>53</v>
      </c>
      <c r="E56" s="49" t="s">
        <v>58</v>
      </c>
      <c r="F56" s="49" t="s">
        <v>85</v>
      </c>
      <c r="G56" s="49"/>
      <c r="H56" s="49"/>
      <c r="I56" s="104">
        <f>I57+I60</f>
        <v>3868.70966</v>
      </c>
      <c r="J56" s="63"/>
      <c r="K56" s="41"/>
    </row>
    <row r="57" spans="1:11" s="39" customFormat="1" ht="27">
      <c r="A57" s="111" t="s">
        <v>164</v>
      </c>
      <c r="B57" s="49" t="s">
        <v>59</v>
      </c>
      <c r="C57" s="49" t="s">
        <v>64</v>
      </c>
      <c r="D57" s="49" t="s">
        <v>53</v>
      </c>
      <c r="E57" s="49" t="s">
        <v>58</v>
      </c>
      <c r="F57" s="49" t="s">
        <v>92</v>
      </c>
      <c r="G57" s="49" t="s">
        <v>165</v>
      </c>
      <c r="H57" s="49"/>
      <c r="I57" s="104">
        <f>I58+I59</f>
        <v>2656.493</v>
      </c>
      <c r="J57" s="63"/>
      <c r="K57" s="41"/>
    </row>
    <row r="58" spans="1:11" s="39" customFormat="1" ht="12.75" customHeight="1">
      <c r="A58" s="116" t="s">
        <v>122</v>
      </c>
      <c r="B58" s="49" t="s">
        <v>59</v>
      </c>
      <c r="C58" s="49" t="s">
        <v>64</v>
      </c>
      <c r="D58" s="49" t="s">
        <v>53</v>
      </c>
      <c r="E58" s="49" t="s">
        <v>58</v>
      </c>
      <c r="F58" s="49" t="s">
        <v>92</v>
      </c>
      <c r="G58" s="49" t="s">
        <v>165</v>
      </c>
      <c r="H58" s="49" t="s">
        <v>123</v>
      </c>
      <c r="I58" s="105">
        <v>1760</v>
      </c>
      <c r="J58" s="63"/>
      <c r="K58" s="41"/>
    </row>
    <row r="59" spans="1:11" s="39" customFormat="1" ht="26.25">
      <c r="A59" s="66" t="s">
        <v>97</v>
      </c>
      <c r="B59" s="49" t="s">
        <v>59</v>
      </c>
      <c r="C59" s="49" t="s">
        <v>64</v>
      </c>
      <c r="D59" s="49" t="s">
        <v>53</v>
      </c>
      <c r="E59" s="49" t="s">
        <v>58</v>
      </c>
      <c r="F59" s="49" t="s">
        <v>92</v>
      </c>
      <c r="G59" s="49" t="s">
        <v>165</v>
      </c>
      <c r="H59" s="49" t="s">
        <v>101</v>
      </c>
      <c r="I59" s="105">
        <v>896.493</v>
      </c>
      <c r="J59" s="59"/>
      <c r="K59" s="41"/>
    </row>
    <row r="60" spans="1:11" ht="36.75">
      <c r="A60" s="120" t="s">
        <v>161</v>
      </c>
      <c r="B60" s="119" t="s">
        <v>59</v>
      </c>
      <c r="C60" s="119" t="s">
        <v>64</v>
      </c>
      <c r="D60" s="119" t="s">
        <v>53</v>
      </c>
      <c r="E60" s="119" t="s">
        <v>58</v>
      </c>
      <c r="F60" s="119" t="s">
        <v>162</v>
      </c>
      <c r="G60" s="119"/>
      <c r="H60" s="119"/>
      <c r="I60" s="104">
        <f>I61</f>
        <v>1212.21666</v>
      </c>
      <c r="J60" s="59"/>
      <c r="K60" s="40"/>
    </row>
    <row r="61" spans="1:11" ht="24.75">
      <c r="A61" s="110" t="s">
        <v>163</v>
      </c>
      <c r="B61" s="49" t="s">
        <v>59</v>
      </c>
      <c r="C61" s="49" t="s">
        <v>64</v>
      </c>
      <c r="D61" s="49" t="s">
        <v>53</v>
      </c>
      <c r="E61" s="49" t="s">
        <v>58</v>
      </c>
      <c r="F61" s="49" t="s">
        <v>162</v>
      </c>
      <c r="G61" s="49" t="s">
        <v>169</v>
      </c>
      <c r="H61" s="49"/>
      <c r="I61" s="104">
        <f>I62</f>
        <v>1212.21666</v>
      </c>
      <c r="J61" s="59"/>
      <c r="K61" s="40"/>
    </row>
    <row r="62" spans="1:11" s="39" customFormat="1" ht="12.75" customHeight="1">
      <c r="A62" s="116" t="s">
        <v>122</v>
      </c>
      <c r="B62" s="49" t="s">
        <v>59</v>
      </c>
      <c r="C62" s="49" t="s">
        <v>64</v>
      </c>
      <c r="D62" s="49" t="s">
        <v>53</v>
      </c>
      <c r="E62" s="49" t="s">
        <v>58</v>
      </c>
      <c r="F62" s="49" t="s">
        <v>162</v>
      </c>
      <c r="G62" s="117" t="s">
        <v>169</v>
      </c>
      <c r="H62" s="117" t="s">
        <v>123</v>
      </c>
      <c r="I62" s="112">
        <f>1212.21667-0.00001</f>
        <v>1212.21666</v>
      </c>
      <c r="J62" s="63"/>
      <c r="K62" s="41"/>
    </row>
    <row r="63" spans="1:11" s="39" customFormat="1" ht="15.75">
      <c r="A63" s="65" t="s">
        <v>69</v>
      </c>
      <c r="B63" s="48" t="s">
        <v>59</v>
      </c>
      <c r="C63" s="48" t="s">
        <v>64</v>
      </c>
      <c r="D63" s="48" t="s">
        <v>55</v>
      </c>
      <c r="E63" s="48"/>
      <c r="F63" s="48"/>
      <c r="G63" s="48"/>
      <c r="H63" s="48"/>
      <c r="I63" s="104">
        <f>I64</f>
        <v>6390</v>
      </c>
      <c r="J63" s="63"/>
      <c r="K63" s="41"/>
    </row>
    <row r="64" spans="1:11" s="39" customFormat="1" ht="15.75">
      <c r="A64" s="37" t="s">
        <v>104</v>
      </c>
      <c r="B64" s="48" t="s">
        <v>59</v>
      </c>
      <c r="C64" s="73" t="s">
        <v>64</v>
      </c>
      <c r="D64" s="73" t="s">
        <v>55</v>
      </c>
      <c r="E64" s="73" t="s">
        <v>108</v>
      </c>
      <c r="F64" s="73" t="s">
        <v>85</v>
      </c>
      <c r="G64" s="48"/>
      <c r="H64" s="48"/>
      <c r="I64" s="104">
        <f>I65</f>
        <v>6390</v>
      </c>
      <c r="J64" s="63"/>
      <c r="K64" s="41"/>
    </row>
    <row r="65" spans="1:11" s="39" customFormat="1" ht="12.75" customHeight="1">
      <c r="A65" s="37" t="s">
        <v>137</v>
      </c>
      <c r="B65" s="48" t="s">
        <v>59</v>
      </c>
      <c r="C65" s="73" t="s">
        <v>64</v>
      </c>
      <c r="D65" s="73" t="s">
        <v>55</v>
      </c>
      <c r="E65" s="73" t="s">
        <v>108</v>
      </c>
      <c r="F65" s="73" t="s">
        <v>136</v>
      </c>
      <c r="G65" s="48"/>
      <c r="H65" s="48"/>
      <c r="I65" s="104">
        <f>I66</f>
        <v>6390</v>
      </c>
      <c r="J65" s="63"/>
      <c r="K65" s="41"/>
    </row>
    <row r="66" spans="1:11" ht="15.75">
      <c r="A66" s="74" t="s">
        <v>70</v>
      </c>
      <c r="B66" s="48" t="s">
        <v>59</v>
      </c>
      <c r="C66" s="73" t="s">
        <v>64</v>
      </c>
      <c r="D66" s="73" t="s">
        <v>55</v>
      </c>
      <c r="E66" s="73" t="s">
        <v>108</v>
      </c>
      <c r="F66" s="73" t="s">
        <v>136</v>
      </c>
      <c r="G66" s="73" t="s">
        <v>139</v>
      </c>
      <c r="H66" s="73"/>
      <c r="I66" s="104">
        <f>I67+I68+I69</f>
        <v>6390</v>
      </c>
      <c r="J66" s="59"/>
      <c r="K66" s="40"/>
    </row>
    <row r="67" spans="1:11" ht="26.25">
      <c r="A67" s="66" t="s">
        <v>116</v>
      </c>
      <c r="B67" s="49" t="s">
        <v>59</v>
      </c>
      <c r="C67" s="75" t="s">
        <v>64</v>
      </c>
      <c r="D67" s="75" t="s">
        <v>55</v>
      </c>
      <c r="E67" s="75" t="s">
        <v>108</v>
      </c>
      <c r="F67" s="75" t="s">
        <v>136</v>
      </c>
      <c r="G67" s="75" t="s">
        <v>139</v>
      </c>
      <c r="H67" s="75" t="s">
        <v>118</v>
      </c>
      <c r="I67" s="105">
        <v>700</v>
      </c>
      <c r="J67" s="59"/>
      <c r="K67" s="40"/>
    </row>
    <row r="68" spans="1:11" s="39" customFormat="1" ht="12.75" customHeight="1">
      <c r="A68" s="66" t="s">
        <v>97</v>
      </c>
      <c r="B68" s="49" t="s">
        <v>59</v>
      </c>
      <c r="C68" s="75" t="s">
        <v>64</v>
      </c>
      <c r="D68" s="75" t="s">
        <v>55</v>
      </c>
      <c r="E68" s="75" t="s">
        <v>108</v>
      </c>
      <c r="F68" s="75" t="s">
        <v>136</v>
      </c>
      <c r="G68" s="75" t="s">
        <v>139</v>
      </c>
      <c r="H68" s="75" t="s">
        <v>101</v>
      </c>
      <c r="I68" s="105">
        <f>360+300</f>
        <v>660</v>
      </c>
      <c r="J68" s="63"/>
      <c r="K68" s="41"/>
    </row>
    <row r="69" spans="1:11" ht="25.5">
      <c r="A69" s="50" t="s">
        <v>120</v>
      </c>
      <c r="B69" s="49" t="s">
        <v>59</v>
      </c>
      <c r="C69" s="75" t="s">
        <v>64</v>
      </c>
      <c r="D69" s="75" t="s">
        <v>55</v>
      </c>
      <c r="E69" s="75" t="s">
        <v>108</v>
      </c>
      <c r="F69" s="75" t="s">
        <v>136</v>
      </c>
      <c r="G69" s="75" t="s">
        <v>139</v>
      </c>
      <c r="H69" s="75" t="s">
        <v>119</v>
      </c>
      <c r="I69" s="105">
        <f>6040-1010</f>
        <v>5030</v>
      </c>
      <c r="J69" s="59"/>
      <c r="K69" s="40"/>
    </row>
    <row r="70" spans="1:11" s="39" customFormat="1" ht="15.75">
      <c r="A70" s="68" t="s">
        <v>71</v>
      </c>
      <c r="B70" s="48" t="s">
        <v>59</v>
      </c>
      <c r="C70" s="48" t="s">
        <v>64</v>
      </c>
      <c r="D70" s="48" t="s">
        <v>72</v>
      </c>
      <c r="E70" s="48"/>
      <c r="F70" s="48"/>
      <c r="G70" s="48"/>
      <c r="H70" s="48"/>
      <c r="I70" s="102">
        <f>I71</f>
        <v>17858.2</v>
      </c>
      <c r="J70" s="63"/>
      <c r="K70" s="41"/>
    </row>
    <row r="71" spans="1:11" ht="15.75">
      <c r="A71" s="37" t="s">
        <v>104</v>
      </c>
      <c r="B71" s="48" t="s">
        <v>59</v>
      </c>
      <c r="C71" s="48" t="s">
        <v>64</v>
      </c>
      <c r="D71" s="48" t="s">
        <v>72</v>
      </c>
      <c r="E71" s="48" t="s">
        <v>108</v>
      </c>
      <c r="F71" s="48" t="s">
        <v>85</v>
      </c>
      <c r="G71" s="48"/>
      <c r="H71" s="48"/>
      <c r="I71" s="102">
        <f>I72</f>
        <v>17858.2</v>
      </c>
      <c r="J71" s="59"/>
      <c r="K71" s="40"/>
    </row>
    <row r="72" spans="1:11" ht="25.5">
      <c r="A72" s="37" t="s">
        <v>105</v>
      </c>
      <c r="B72" s="48" t="s">
        <v>59</v>
      </c>
      <c r="C72" s="48" t="s">
        <v>64</v>
      </c>
      <c r="D72" s="48" t="s">
        <v>72</v>
      </c>
      <c r="E72" s="48" t="s">
        <v>108</v>
      </c>
      <c r="F72" s="48" t="s">
        <v>86</v>
      </c>
      <c r="G72" s="48"/>
      <c r="H72" s="48"/>
      <c r="I72" s="102">
        <f>I73+I76+I78</f>
        <v>17858.2</v>
      </c>
      <c r="J72" s="59"/>
      <c r="K72" s="40"/>
    </row>
    <row r="73" spans="1:11" ht="15.75">
      <c r="A73" s="47" t="s">
        <v>73</v>
      </c>
      <c r="B73" s="48" t="s">
        <v>59</v>
      </c>
      <c r="C73" s="48" t="s">
        <v>64</v>
      </c>
      <c r="D73" s="48" t="s">
        <v>72</v>
      </c>
      <c r="E73" s="48" t="s">
        <v>108</v>
      </c>
      <c r="F73" s="48" t="s">
        <v>86</v>
      </c>
      <c r="G73" s="48" t="s">
        <v>121</v>
      </c>
      <c r="H73" s="48"/>
      <c r="I73" s="102">
        <f>I74+I75</f>
        <v>6378.5</v>
      </c>
      <c r="J73" s="59"/>
      <c r="K73" s="40"/>
    </row>
    <row r="74" spans="1:10" s="39" customFormat="1" ht="12.75" customHeight="1">
      <c r="A74" s="66" t="s">
        <v>97</v>
      </c>
      <c r="B74" s="49" t="s">
        <v>59</v>
      </c>
      <c r="C74" s="49" t="s">
        <v>64</v>
      </c>
      <c r="D74" s="49" t="s">
        <v>72</v>
      </c>
      <c r="E74" s="49" t="s">
        <v>108</v>
      </c>
      <c r="F74" s="49" t="s">
        <v>86</v>
      </c>
      <c r="G74" s="49" t="s">
        <v>121</v>
      </c>
      <c r="H74" s="49" t="s">
        <v>101</v>
      </c>
      <c r="I74" s="103">
        <f>3300+300+100</f>
        <v>3700</v>
      </c>
      <c r="J74" s="79"/>
    </row>
    <row r="75" spans="1:10" s="39" customFormat="1" ht="12.75" customHeight="1">
      <c r="A75" s="72" t="s">
        <v>122</v>
      </c>
      <c r="B75" s="49" t="s">
        <v>59</v>
      </c>
      <c r="C75" s="49" t="s">
        <v>64</v>
      </c>
      <c r="D75" s="49" t="s">
        <v>72</v>
      </c>
      <c r="E75" s="49" t="s">
        <v>108</v>
      </c>
      <c r="F75" s="49" t="s">
        <v>86</v>
      </c>
      <c r="G75" s="49" t="s">
        <v>121</v>
      </c>
      <c r="H75" s="49" t="s">
        <v>123</v>
      </c>
      <c r="I75" s="105">
        <v>2678.5</v>
      </c>
      <c r="J75" s="79"/>
    </row>
    <row r="76" spans="1:10" s="39" customFormat="1" ht="15.75">
      <c r="A76" s="47" t="s">
        <v>74</v>
      </c>
      <c r="B76" s="48" t="s">
        <v>59</v>
      </c>
      <c r="C76" s="48" t="s">
        <v>64</v>
      </c>
      <c r="D76" s="48" t="s">
        <v>72</v>
      </c>
      <c r="E76" s="48" t="s">
        <v>108</v>
      </c>
      <c r="F76" s="48" t="s">
        <v>86</v>
      </c>
      <c r="G76" s="48" t="s">
        <v>124</v>
      </c>
      <c r="H76" s="48"/>
      <c r="I76" s="102">
        <f>I77</f>
        <v>1000</v>
      </c>
      <c r="J76" s="79"/>
    </row>
    <row r="77" spans="1:10" s="39" customFormat="1" ht="25.5">
      <c r="A77" s="50" t="s">
        <v>120</v>
      </c>
      <c r="B77" s="49" t="s">
        <v>59</v>
      </c>
      <c r="C77" s="49" t="s">
        <v>64</v>
      </c>
      <c r="D77" s="49" t="s">
        <v>72</v>
      </c>
      <c r="E77" s="49" t="s">
        <v>108</v>
      </c>
      <c r="F77" s="49" t="s">
        <v>86</v>
      </c>
      <c r="G77" s="49" t="s">
        <v>124</v>
      </c>
      <c r="H77" s="49" t="s">
        <v>119</v>
      </c>
      <c r="I77" s="105">
        <v>1000</v>
      </c>
      <c r="J77" s="79"/>
    </row>
    <row r="78" spans="1:10" s="39" customFormat="1" ht="25.5" customHeight="1">
      <c r="A78" s="76" t="s">
        <v>125</v>
      </c>
      <c r="B78" s="48" t="s">
        <v>59</v>
      </c>
      <c r="C78" s="70" t="s">
        <v>64</v>
      </c>
      <c r="D78" s="70" t="s">
        <v>72</v>
      </c>
      <c r="E78" s="48" t="s">
        <v>108</v>
      </c>
      <c r="F78" s="48" t="s">
        <v>86</v>
      </c>
      <c r="G78" s="70" t="s">
        <v>126</v>
      </c>
      <c r="H78" s="70"/>
      <c r="I78" s="102">
        <f>I79+I80+I81</f>
        <v>10479.7</v>
      </c>
      <c r="J78" s="79"/>
    </row>
    <row r="79" spans="1:10" s="39" customFormat="1" ht="12.75" customHeight="1">
      <c r="A79" s="66" t="s">
        <v>116</v>
      </c>
      <c r="B79" s="49" t="s">
        <v>59</v>
      </c>
      <c r="C79" s="71" t="s">
        <v>64</v>
      </c>
      <c r="D79" s="71" t="s">
        <v>72</v>
      </c>
      <c r="E79" s="49" t="s">
        <v>108</v>
      </c>
      <c r="F79" s="49" t="s">
        <v>86</v>
      </c>
      <c r="G79" s="71" t="s">
        <v>126</v>
      </c>
      <c r="H79" s="71" t="s">
        <v>118</v>
      </c>
      <c r="I79" s="103">
        <v>300</v>
      </c>
      <c r="J79" s="79"/>
    </row>
    <row r="80" spans="1:9" ht="26.25">
      <c r="A80" s="66" t="s">
        <v>97</v>
      </c>
      <c r="B80" s="49" t="s">
        <v>59</v>
      </c>
      <c r="C80" s="71" t="s">
        <v>64</v>
      </c>
      <c r="D80" s="71" t="s">
        <v>72</v>
      </c>
      <c r="E80" s="49" t="s">
        <v>108</v>
      </c>
      <c r="F80" s="49" t="s">
        <v>86</v>
      </c>
      <c r="G80" s="71" t="s">
        <v>126</v>
      </c>
      <c r="H80" s="71" t="s">
        <v>101</v>
      </c>
      <c r="I80" s="103">
        <f>446.2+4000+1400+1127-3000</f>
        <v>3973.2</v>
      </c>
    </row>
    <row r="81" spans="1:9" ht="12.75" customHeight="1" hidden="1">
      <c r="A81" s="50" t="s">
        <v>120</v>
      </c>
      <c r="B81" s="49" t="s">
        <v>59</v>
      </c>
      <c r="C81" s="71" t="s">
        <v>64</v>
      </c>
      <c r="D81" s="71" t="s">
        <v>72</v>
      </c>
      <c r="E81" s="49" t="s">
        <v>108</v>
      </c>
      <c r="F81" s="49" t="s">
        <v>86</v>
      </c>
      <c r="G81" s="71" t="s">
        <v>126</v>
      </c>
      <c r="H81" s="71" t="s">
        <v>119</v>
      </c>
      <c r="I81" s="103">
        <v>6206.5</v>
      </c>
    </row>
    <row r="82" spans="1:9" ht="12.75" customHeight="1" hidden="1">
      <c r="A82" s="77" t="s">
        <v>75</v>
      </c>
      <c r="B82" s="48"/>
      <c r="C82" s="78" t="s">
        <v>76</v>
      </c>
      <c r="D82" s="78"/>
      <c r="E82" s="78"/>
      <c r="F82" s="78"/>
      <c r="G82" s="78"/>
      <c r="H82" s="78"/>
      <c r="I82" s="98">
        <f>I84+I89</f>
        <v>40.8</v>
      </c>
    </row>
    <row r="83" spans="1:9" ht="12.75" customHeight="1" hidden="1">
      <c r="A83" s="77" t="s">
        <v>77</v>
      </c>
      <c r="B83" s="48"/>
      <c r="C83" s="78" t="s">
        <v>76</v>
      </c>
      <c r="D83" s="78" t="s">
        <v>53</v>
      </c>
      <c r="E83" s="78"/>
      <c r="F83" s="78"/>
      <c r="G83" s="78"/>
      <c r="H83" s="78"/>
      <c r="I83" s="98">
        <f>I84</f>
        <v>40.8</v>
      </c>
    </row>
    <row r="84" spans="1:9" ht="12.75" customHeight="1" hidden="1">
      <c r="A84" s="37" t="s">
        <v>104</v>
      </c>
      <c r="B84" s="48" t="s">
        <v>59</v>
      </c>
      <c r="C84" s="70" t="s">
        <v>76</v>
      </c>
      <c r="D84" s="70" t="s">
        <v>53</v>
      </c>
      <c r="E84" s="70" t="s">
        <v>108</v>
      </c>
      <c r="F84" s="70" t="s">
        <v>85</v>
      </c>
      <c r="G84" s="80"/>
      <c r="H84" s="70"/>
      <c r="I84" s="98">
        <f>I85</f>
        <v>40.8</v>
      </c>
    </row>
    <row r="85" spans="1:9" ht="12.75" customHeight="1" hidden="1">
      <c r="A85" s="37" t="s">
        <v>105</v>
      </c>
      <c r="B85" s="48" t="s">
        <v>59</v>
      </c>
      <c r="C85" s="70" t="s">
        <v>76</v>
      </c>
      <c r="D85" s="70" t="s">
        <v>53</v>
      </c>
      <c r="E85" s="70" t="s">
        <v>108</v>
      </c>
      <c r="F85" s="70" t="s">
        <v>86</v>
      </c>
      <c r="G85" s="80"/>
      <c r="H85" s="70"/>
      <c r="I85" s="98">
        <f>I86</f>
        <v>40.8</v>
      </c>
    </row>
    <row r="86" spans="1:9" ht="12.75" customHeight="1">
      <c r="A86" s="37" t="s">
        <v>128</v>
      </c>
      <c r="B86" s="48" t="s">
        <v>59</v>
      </c>
      <c r="C86" s="70" t="s">
        <v>76</v>
      </c>
      <c r="D86" s="70" t="s">
        <v>53</v>
      </c>
      <c r="E86" s="70" t="s">
        <v>108</v>
      </c>
      <c r="F86" s="70" t="s">
        <v>86</v>
      </c>
      <c r="G86" s="80">
        <v>8200</v>
      </c>
      <c r="H86" s="70"/>
      <c r="I86" s="98">
        <f>I87</f>
        <v>40.8</v>
      </c>
    </row>
    <row r="87" spans="1:9" ht="12.75" customHeight="1">
      <c r="A87" s="37" t="s">
        <v>129</v>
      </c>
      <c r="B87" s="48" t="s">
        <v>59</v>
      </c>
      <c r="C87" s="73" t="s">
        <v>76</v>
      </c>
      <c r="D87" s="73" t="s">
        <v>53</v>
      </c>
      <c r="E87" s="73" t="s">
        <v>108</v>
      </c>
      <c r="F87" s="73" t="s">
        <v>86</v>
      </c>
      <c r="G87" s="81">
        <v>8213</v>
      </c>
      <c r="H87" s="73"/>
      <c r="I87" s="98">
        <f>I88</f>
        <v>40.8</v>
      </c>
    </row>
    <row r="88" spans="1:9" ht="12.75" customHeight="1">
      <c r="A88" s="82" t="s">
        <v>130</v>
      </c>
      <c r="B88" s="49" t="s">
        <v>59</v>
      </c>
      <c r="C88" s="71" t="s">
        <v>76</v>
      </c>
      <c r="D88" s="71" t="s">
        <v>53</v>
      </c>
      <c r="E88" s="71" t="s">
        <v>108</v>
      </c>
      <c r="F88" s="71" t="s">
        <v>86</v>
      </c>
      <c r="G88" s="83">
        <v>8213</v>
      </c>
      <c r="H88" s="71" t="s">
        <v>127</v>
      </c>
      <c r="I88" s="97">
        <v>40.8</v>
      </c>
    </row>
  </sheetData>
  <sheetProtection/>
  <mergeCells count="7">
    <mergeCell ref="A1:I1"/>
    <mergeCell ref="A7:I7"/>
    <mergeCell ref="E9:G9"/>
    <mergeCell ref="A2:I2"/>
    <mergeCell ref="A3:I3"/>
    <mergeCell ref="A4:I4"/>
    <mergeCell ref="A5:I5"/>
  </mergeCells>
  <conditionalFormatting sqref="Q35:X35 AK35:AR35 BE35:BL35 BY35:CF35 CS35:CZ35 DM35:DT35 EG35:EN35 FA35:FH35 FU35:GB35 GO35:GV35 HI35:HP35 B29:H29 A17:H28 A30:H38 B39:B85 C40:H73 A76:A77 A41:A73">
    <cfRule type="expression" priority="256" dxfId="2" stopIfTrue="1">
      <formula>NA()</formula>
    </cfRule>
    <cfRule type="expression" priority="257" dxfId="1" stopIfTrue="1">
      <formula>"#REF!&lt;&gt;"""""</formula>
    </cfRule>
    <cfRule type="expression" priority="258" dxfId="0" stopIfTrue="1">
      <formula>NA()</formula>
    </cfRule>
  </conditionalFormatting>
  <conditionalFormatting sqref="A69 C69:I69 A59 C48:I48 A43 A48 C39:I39 A39:A41 B17:B18 H11:I16 A27 A50 A55:A57 A63:A64 A71 A76:A77 A10:G16">
    <cfRule type="expression" priority="254" dxfId="2" stopIfTrue="1">
      <formula>NA()</formula>
    </cfRule>
    <cfRule type="expression" priority="255" dxfId="1" stopIfTrue="1">
      <formula>NA()</formula>
    </cfRule>
  </conditionalFormatting>
  <conditionalFormatting sqref="A12:A16 G13:H16">
    <cfRule type="expression" priority="251" dxfId="2" stopIfTrue="1">
      <formula>$G12=""</formula>
    </cfRule>
    <cfRule type="expression" priority="252" dxfId="1" stopIfTrue="1">
      <formula>#REF!&lt;&gt;""</formula>
    </cfRule>
    <cfRule type="expression" priority="253" dxfId="0" stopIfTrue="1">
      <formula>AND($H12="",$G12&lt;&gt;"")</formula>
    </cfRule>
  </conditionalFormatting>
  <conditionalFormatting sqref="A15:A16 A29:A33">
    <cfRule type="expression" priority="248" dxfId="2" stopIfTrue="1">
      <formula>$G15=""</formula>
    </cfRule>
    <cfRule type="expression" priority="249" dxfId="1" stopIfTrue="1">
      <formula>#REF!&lt;&gt;""</formula>
    </cfRule>
    <cfRule type="expression" priority="250" dxfId="0" stopIfTrue="1">
      <formula>AND($H15="",$G15&lt;&gt;"")</formula>
    </cfRule>
  </conditionalFormatting>
  <conditionalFormatting sqref="A19">
    <cfRule type="expression" priority="245" dxfId="2" stopIfTrue="1">
      <formula>$G19=""</formula>
    </cfRule>
    <cfRule type="expression" priority="246" dxfId="1" stopIfTrue="1">
      <formula>#REF!&lt;&gt;""</formula>
    </cfRule>
    <cfRule type="expression" priority="247" dxfId="0" stopIfTrue="1">
      <formula>AND($H19="",$G19&lt;&gt;"")</formula>
    </cfRule>
  </conditionalFormatting>
  <conditionalFormatting sqref="A20:A26">
    <cfRule type="expression" priority="242" dxfId="2" stopIfTrue="1">
      <formula>$G20=""</formula>
    </cfRule>
    <cfRule type="expression" priority="243" dxfId="1" stopIfTrue="1">
      <formula>#REF!&lt;&gt;""</formula>
    </cfRule>
    <cfRule type="expression" priority="244" dxfId="0" stopIfTrue="1">
      <formula>AND($H20="",$G20&lt;&gt;"")</formula>
    </cfRule>
  </conditionalFormatting>
  <conditionalFormatting sqref="A27">
    <cfRule type="expression" priority="239" dxfId="2" stopIfTrue="1">
      <formula>$G27=""</formula>
    </cfRule>
    <cfRule type="expression" priority="240" dxfId="1" stopIfTrue="1">
      <formula>#REF!&lt;&gt;""</formula>
    </cfRule>
    <cfRule type="expression" priority="241" dxfId="0" stopIfTrue="1">
      <formula>AND($H27="",$G27&lt;&gt;"")</formula>
    </cfRule>
  </conditionalFormatting>
  <conditionalFormatting sqref="A27">
    <cfRule type="expression" priority="236" dxfId="2" stopIfTrue="1">
      <formula>$G27=""</formula>
    </cfRule>
    <cfRule type="expression" priority="237" dxfId="1" stopIfTrue="1">
      <formula>#REF!&lt;&gt;""</formula>
    </cfRule>
    <cfRule type="expression" priority="238" dxfId="0" stopIfTrue="1">
      <formula>AND($H27="",$G27&lt;&gt;"")</formula>
    </cfRule>
  </conditionalFormatting>
  <conditionalFormatting sqref="A28">
    <cfRule type="expression" priority="233" dxfId="2" stopIfTrue="1">
      <formula>$G28=""</formula>
    </cfRule>
    <cfRule type="expression" priority="234" dxfId="1" stopIfTrue="1">
      <formula>#REF!&lt;&gt;""</formula>
    </cfRule>
    <cfRule type="expression" priority="235" dxfId="0" stopIfTrue="1">
      <formula>AND($H28="",$G28&lt;&gt;"")</formula>
    </cfRule>
  </conditionalFormatting>
  <conditionalFormatting sqref="A35">
    <cfRule type="expression" priority="230" dxfId="2" stopIfTrue="1">
      <formula>$G35=""</formula>
    </cfRule>
    <cfRule type="expression" priority="231" dxfId="1" stopIfTrue="1">
      <formula>#REF!&lt;&gt;""</formula>
    </cfRule>
    <cfRule type="expression" priority="232" dxfId="0" stopIfTrue="1">
      <formula>AND($H35="",$G35&lt;&gt;"")</formula>
    </cfRule>
  </conditionalFormatting>
  <conditionalFormatting sqref="A33">
    <cfRule type="expression" priority="227" dxfId="2" stopIfTrue="1">
      <formula>$G33=""</formula>
    </cfRule>
    <cfRule type="expression" priority="228" dxfId="1" stopIfTrue="1">
      <formula>#REF!&lt;&gt;""</formula>
    </cfRule>
    <cfRule type="expression" priority="229" dxfId="0" stopIfTrue="1">
      <formula>AND($H33="",$G33&lt;&gt;"")</formula>
    </cfRule>
  </conditionalFormatting>
  <conditionalFormatting sqref="A36">
    <cfRule type="expression" priority="224" dxfId="2" stopIfTrue="1">
      <formula>$G36=""</formula>
    </cfRule>
    <cfRule type="expression" priority="225" dxfId="1" stopIfTrue="1">
      <formula>#REF!&lt;&gt;""</formula>
    </cfRule>
    <cfRule type="expression" priority="226" dxfId="0" stopIfTrue="1">
      <formula>AND($H36="",$G36&lt;&gt;"")</formula>
    </cfRule>
  </conditionalFormatting>
  <conditionalFormatting sqref="A41:A42">
    <cfRule type="expression" priority="221" dxfId="2" stopIfTrue="1">
      <formula>$G41=""</formula>
    </cfRule>
    <cfRule type="expression" priority="222" dxfId="1" stopIfTrue="1">
      <formula>#REF!&lt;&gt;""</formula>
    </cfRule>
    <cfRule type="expression" priority="223" dxfId="0" stopIfTrue="1">
      <formula>AND($H41="",$G41&lt;&gt;"")</formula>
    </cfRule>
  </conditionalFormatting>
  <conditionalFormatting sqref="A43:A46">
    <cfRule type="expression" priority="218" dxfId="2" stopIfTrue="1">
      <formula>$G43=""</formula>
    </cfRule>
    <cfRule type="expression" priority="219" dxfId="1" stopIfTrue="1">
      <formula>#REF!&lt;&gt;""</formula>
    </cfRule>
    <cfRule type="expression" priority="220" dxfId="0" stopIfTrue="1">
      <formula>AND($H43="",$G43&lt;&gt;"")</formula>
    </cfRule>
  </conditionalFormatting>
  <conditionalFormatting sqref="A50:A51">
    <cfRule type="expression" priority="215" dxfId="2" stopIfTrue="1">
      <formula>$G50=""</formula>
    </cfRule>
    <cfRule type="expression" priority="216" dxfId="1" stopIfTrue="1">
      <formula>#REF!&lt;&gt;""</formula>
    </cfRule>
    <cfRule type="expression" priority="217" dxfId="0" stopIfTrue="1">
      <formula>AND($H50="",$G50&lt;&gt;"")</formula>
    </cfRule>
  </conditionalFormatting>
  <conditionalFormatting sqref="A53:A54">
    <cfRule type="expression" priority="212" dxfId="2" stopIfTrue="1">
      <formula>$G53=""</formula>
    </cfRule>
    <cfRule type="expression" priority="213" dxfId="1" stopIfTrue="1">
      <formula>#REF!&lt;&gt;""</formula>
    </cfRule>
    <cfRule type="expression" priority="214" dxfId="0" stopIfTrue="1">
      <formula>AND($H53="",$G53&lt;&gt;"")</formula>
    </cfRule>
  </conditionalFormatting>
  <conditionalFormatting sqref="A54">
    <cfRule type="expression" priority="209" dxfId="2" stopIfTrue="1">
      <formula>$G54=""</formula>
    </cfRule>
    <cfRule type="expression" priority="210" dxfId="1" stopIfTrue="1">
      <formula>#REF!&lt;&gt;""</formula>
    </cfRule>
    <cfRule type="expression" priority="211" dxfId="0" stopIfTrue="1">
      <formula>AND($H54="",$G54&lt;&gt;"")</formula>
    </cfRule>
  </conditionalFormatting>
  <conditionalFormatting sqref="A56:A57">
    <cfRule type="expression" priority="206" dxfId="2" stopIfTrue="1">
      <formula>$G56=""</formula>
    </cfRule>
    <cfRule type="expression" priority="207" dxfId="1" stopIfTrue="1">
      <formula>#REF!&lt;&gt;""</formula>
    </cfRule>
    <cfRule type="expression" priority="208" dxfId="0" stopIfTrue="1">
      <formula>AND($H56="",$G56&lt;&gt;"")</formula>
    </cfRule>
  </conditionalFormatting>
  <conditionalFormatting sqref="A59:A60">
    <cfRule type="expression" priority="203" dxfId="2" stopIfTrue="1">
      <formula>$G59=""</formula>
    </cfRule>
    <cfRule type="expression" priority="204" dxfId="1" stopIfTrue="1">
      <formula>#REF!&lt;&gt;""</formula>
    </cfRule>
    <cfRule type="expression" priority="205" dxfId="0" stopIfTrue="1">
      <formula>AND($H59="",$G59&lt;&gt;"")</formula>
    </cfRule>
  </conditionalFormatting>
  <conditionalFormatting sqref="A60">
    <cfRule type="expression" priority="200" dxfId="2" stopIfTrue="1">
      <formula>$G60=""</formula>
    </cfRule>
    <cfRule type="expression" priority="201" dxfId="1" stopIfTrue="1">
      <formula>#REF!&lt;&gt;""</formula>
    </cfRule>
    <cfRule type="expression" priority="202" dxfId="0" stopIfTrue="1">
      <formula>AND($H60="",$G60&lt;&gt;"")</formula>
    </cfRule>
  </conditionalFormatting>
  <conditionalFormatting sqref="A63:A64">
    <cfRule type="expression" priority="197" dxfId="2" stopIfTrue="1">
      <formula>$G63=""</formula>
    </cfRule>
    <cfRule type="expression" priority="198" dxfId="1" stopIfTrue="1">
      <formula>#REF!&lt;&gt;""</formula>
    </cfRule>
    <cfRule type="expression" priority="199" dxfId="0" stopIfTrue="1">
      <formula>AND($H63="",$G63&lt;&gt;"")</formula>
    </cfRule>
  </conditionalFormatting>
  <conditionalFormatting sqref="A66">
    <cfRule type="expression" priority="194" dxfId="2" stopIfTrue="1">
      <formula>$G66=""</formula>
    </cfRule>
    <cfRule type="expression" priority="195" dxfId="1" stopIfTrue="1">
      <formula>#REF!&lt;&gt;""</formula>
    </cfRule>
    <cfRule type="expression" priority="196" dxfId="0" stopIfTrue="1">
      <formula>AND($H66="",$G66&lt;&gt;"")</formula>
    </cfRule>
  </conditionalFormatting>
  <conditionalFormatting sqref="A66">
    <cfRule type="expression" priority="191" dxfId="2" stopIfTrue="1">
      <formula>$G66=""</formula>
    </cfRule>
    <cfRule type="expression" priority="192" dxfId="1" stopIfTrue="1">
      <formula>#REF!&lt;&gt;""</formula>
    </cfRule>
    <cfRule type="expression" priority="193" dxfId="0" stopIfTrue="1">
      <formula>AND($H66="",$G66&lt;&gt;"")</formula>
    </cfRule>
  </conditionalFormatting>
  <conditionalFormatting sqref="A71:A72">
    <cfRule type="expression" priority="188" dxfId="2" stopIfTrue="1">
      <formula>$G71=""</formula>
    </cfRule>
    <cfRule type="expression" priority="189" dxfId="1" stopIfTrue="1">
      <formula>#REF!&lt;&gt;""</formula>
    </cfRule>
    <cfRule type="expression" priority="190" dxfId="0" stopIfTrue="1">
      <formula>AND($H71="",$G71&lt;&gt;"")</formula>
    </cfRule>
  </conditionalFormatting>
  <conditionalFormatting sqref="A72">
    <cfRule type="expression" priority="185" dxfId="2" stopIfTrue="1">
      <formula>$G72=""</formula>
    </cfRule>
    <cfRule type="expression" priority="186" dxfId="1" stopIfTrue="1">
      <formula>#REF!&lt;&gt;""</formula>
    </cfRule>
    <cfRule type="expression" priority="187" dxfId="0" stopIfTrue="1">
      <formula>AND($H72="",$G72&lt;&gt;"")</formula>
    </cfRule>
  </conditionalFormatting>
  <conditionalFormatting sqref="A76:A77">
    <cfRule type="expression" priority="182" dxfId="2" stopIfTrue="1">
      <formula>$G76=""</formula>
    </cfRule>
    <cfRule type="expression" priority="183" dxfId="1" stopIfTrue="1">
      <formula>#REF!&lt;&gt;""</formula>
    </cfRule>
    <cfRule type="expression" priority="184" dxfId="0" stopIfTrue="1">
      <formula>AND($H76="",$G76&lt;&gt;"")</formula>
    </cfRule>
  </conditionalFormatting>
  <conditionalFormatting sqref="A78:A80">
    <cfRule type="expression" priority="179" dxfId="2" stopIfTrue="1">
      <formula>$G78=""</formula>
    </cfRule>
    <cfRule type="expression" priority="180" dxfId="1" stopIfTrue="1">
      <formula>#REF!&lt;&gt;""</formula>
    </cfRule>
    <cfRule type="expression" priority="181" dxfId="0" stopIfTrue="1">
      <formula>AND($H78="",$G78&lt;&gt;"")</formula>
    </cfRule>
  </conditionalFormatting>
  <conditionalFormatting sqref="A12:A16 G13:H16">
    <cfRule type="expression" priority="171" dxfId="2" stopIfTrue="1">
      <formula>$G12=""</formula>
    </cfRule>
    <cfRule type="expression" priority="172" dxfId="1" stopIfTrue="1">
      <formula>#REF!&lt;&gt;""</formula>
    </cfRule>
    <cfRule type="expression" priority="173" dxfId="0" stopIfTrue="1">
      <formula>AND($H12="",$G12&lt;&gt;"")</formula>
    </cfRule>
  </conditionalFormatting>
  <conditionalFormatting sqref="A15:A16 A29:A33">
    <cfRule type="expression" priority="168" dxfId="2" stopIfTrue="1">
      <formula>$G15=""</formula>
    </cfRule>
    <cfRule type="expression" priority="169" dxfId="1" stopIfTrue="1">
      <formula>#REF!&lt;&gt;""</formula>
    </cfRule>
    <cfRule type="expression" priority="170" dxfId="0" stopIfTrue="1">
      <formula>AND($H15="",$G15&lt;&gt;"")</formula>
    </cfRule>
  </conditionalFormatting>
  <conditionalFormatting sqref="A19">
    <cfRule type="expression" priority="165" dxfId="2" stopIfTrue="1">
      <formula>$G19=""</formula>
    </cfRule>
    <cfRule type="expression" priority="166" dxfId="1" stopIfTrue="1">
      <formula>#REF!&lt;&gt;""</formula>
    </cfRule>
    <cfRule type="expression" priority="167" dxfId="0" stopIfTrue="1">
      <formula>AND($H19="",$G19&lt;&gt;"")</formula>
    </cfRule>
  </conditionalFormatting>
  <conditionalFormatting sqref="A20:A26">
    <cfRule type="expression" priority="162" dxfId="2" stopIfTrue="1">
      <formula>$G20=""</formula>
    </cfRule>
    <cfRule type="expression" priority="163" dxfId="1" stopIfTrue="1">
      <formula>#REF!&lt;&gt;""</formula>
    </cfRule>
    <cfRule type="expression" priority="164" dxfId="0" stopIfTrue="1">
      <formula>AND($H20="",$G20&lt;&gt;"")</formula>
    </cfRule>
  </conditionalFormatting>
  <conditionalFormatting sqref="A27">
    <cfRule type="expression" priority="159" dxfId="2" stopIfTrue="1">
      <formula>$G27=""</formula>
    </cfRule>
    <cfRule type="expression" priority="160" dxfId="1" stopIfTrue="1">
      <formula>#REF!&lt;&gt;""</formula>
    </cfRule>
    <cfRule type="expression" priority="161" dxfId="0" stopIfTrue="1">
      <formula>AND($H27="",$G27&lt;&gt;"")</formula>
    </cfRule>
  </conditionalFormatting>
  <conditionalFormatting sqref="A27">
    <cfRule type="expression" priority="156" dxfId="2" stopIfTrue="1">
      <formula>$G27=""</formula>
    </cfRule>
    <cfRule type="expression" priority="157" dxfId="1" stopIfTrue="1">
      <formula>#REF!&lt;&gt;""</formula>
    </cfRule>
    <cfRule type="expression" priority="158" dxfId="0" stopIfTrue="1">
      <formula>AND($H27="",$G27&lt;&gt;"")</formula>
    </cfRule>
  </conditionalFormatting>
  <conditionalFormatting sqref="A28">
    <cfRule type="expression" priority="153" dxfId="2" stopIfTrue="1">
      <formula>$G28=""</formula>
    </cfRule>
    <cfRule type="expression" priority="154" dxfId="1" stopIfTrue="1">
      <formula>#REF!&lt;&gt;""</formula>
    </cfRule>
    <cfRule type="expression" priority="155" dxfId="0" stopIfTrue="1">
      <formula>AND($H28="",$G28&lt;&gt;"")</formula>
    </cfRule>
  </conditionalFormatting>
  <conditionalFormatting sqref="A35">
    <cfRule type="expression" priority="150" dxfId="2" stopIfTrue="1">
      <formula>$G35=""</formula>
    </cfRule>
    <cfRule type="expression" priority="151" dxfId="1" stopIfTrue="1">
      <formula>#REF!&lt;&gt;""</formula>
    </cfRule>
    <cfRule type="expression" priority="152" dxfId="0" stopIfTrue="1">
      <formula>AND($H35="",$G35&lt;&gt;"")</formula>
    </cfRule>
  </conditionalFormatting>
  <conditionalFormatting sqref="A33">
    <cfRule type="expression" priority="147" dxfId="2" stopIfTrue="1">
      <formula>$G33=""</formula>
    </cfRule>
    <cfRule type="expression" priority="148" dxfId="1" stopIfTrue="1">
      <formula>#REF!&lt;&gt;""</formula>
    </cfRule>
    <cfRule type="expression" priority="149" dxfId="0" stopIfTrue="1">
      <formula>AND($H33="",$G33&lt;&gt;"")</formula>
    </cfRule>
  </conditionalFormatting>
  <conditionalFormatting sqref="A36">
    <cfRule type="expression" priority="144" dxfId="2" stopIfTrue="1">
      <formula>$G36=""</formula>
    </cfRule>
    <cfRule type="expression" priority="145" dxfId="1" stopIfTrue="1">
      <formula>#REF!&lt;&gt;""</formula>
    </cfRule>
    <cfRule type="expression" priority="146" dxfId="0" stopIfTrue="1">
      <formula>AND($H36="",$G36&lt;&gt;"")</formula>
    </cfRule>
  </conditionalFormatting>
  <conditionalFormatting sqref="A41:A42">
    <cfRule type="expression" priority="141" dxfId="2" stopIfTrue="1">
      <formula>$G41=""</formula>
    </cfRule>
    <cfRule type="expression" priority="142" dxfId="1" stopIfTrue="1">
      <formula>#REF!&lt;&gt;""</formula>
    </cfRule>
    <cfRule type="expression" priority="143" dxfId="0" stopIfTrue="1">
      <formula>AND($H41="",$G41&lt;&gt;"")</formula>
    </cfRule>
  </conditionalFormatting>
  <conditionalFormatting sqref="A43:A46">
    <cfRule type="expression" priority="138" dxfId="2" stopIfTrue="1">
      <formula>$G43=""</formula>
    </cfRule>
    <cfRule type="expression" priority="139" dxfId="1" stopIfTrue="1">
      <formula>#REF!&lt;&gt;""</formula>
    </cfRule>
    <cfRule type="expression" priority="140" dxfId="0" stopIfTrue="1">
      <formula>AND($H43="",$G43&lt;&gt;"")</formula>
    </cfRule>
  </conditionalFormatting>
  <conditionalFormatting sqref="A50:A51">
    <cfRule type="expression" priority="135" dxfId="2" stopIfTrue="1">
      <formula>$G50=""</formula>
    </cfRule>
    <cfRule type="expression" priority="136" dxfId="1" stopIfTrue="1">
      <formula>#REF!&lt;&gt;""</formula>
    </cfRule>
    <cfRule type="expression" priority="137" dxfId="0" stopIfTrue="1">
      <formula>AND($H50="",$G50&lt;&gt;"")</formula>
    </cfRule>
  </conditionalFormatting>
  <conditionalFormatting sqref="A53:A54">
    <cfRule type="expression" priority="132" dxfId="2" stopIfTrue="1">
      <formula>$G53=""</formula>
    </cfRule>
    <cfRule type="expression" priority="133" dxfId="1" stopIfTrue="1">
      <formula>#REF!&lt;&gt;""</formula>
    </cfRule>
    <cfRule type="expression" priority="134" dxfId="0" stopIfTrue="1">
      <formula>AND($H53="",$G53&lt;&gt;"")</formula>
    </cfRule>
  </conditionalFormatting>
  <conditionalFormatting sqref="A54">
    <cfRule type="expression" priority="129" dxfId="2" stopIfTrue="1">
      <formula>$G54=""</formula>
    </cfRule>
    <cfRule type="expression" priority="130" dxfId="1" stopIfTrue="1">
      <formula>#REF!&lt;&gt;""</formula>
    </cfRule>
    <cfRule type="expression" priority="131" dxfId="0" stopIfTrue="1">
      <formula>AND($H54="",$G54&lt;&gt;"")</formula>
    </cfRule>
  </conditionalFormatting>
  <conditionalFormatting sqref="A56:A57">
    <cfRule type="expression" priority="126" dxfId="2" stopIfTrue="1">
      <formula>$G56=""</formula>
    </cfRule>
    <cfRule type="expression" priority="127" dxfId="1" stopIfTrue="1">
      <formula>#REF!&lt;&gt;""</formula>
    </cfRule>
    <cfRule type="expression" priority="128" dxfId="0" stopIfTrue="1">
      <formula>AND($H56="",$G56&lt;&gt;"")</formula>
    </cfRule>
  </conditionalFormatting>
  <conditionalFormatting sqref="A59:A60">
    <cfRule type="expression" priority="123" dxfId="2" stopIfTrue="1">
      <formula>$G59=""</formula>
    </cfRule>
    <cfRule type="expression" priority="124" dxfId="1" stopIfTrue="1">
      <formula>#REF!&lt;&gt;""</formula>
    </cfRule>
    <cfRule type="expression" priority="125" dxfId="0" stopIfTrue="1">
      <formula>AND($H59="",$G59&lt;&gt;"")</formula>
    </cfRule>
  </conditionalFormatting>
  <conditionalFormatting sqref="A60">
    <cfRule type="expression" priority="120" dxfId="2" stopIfTrue="1">
      <formula>$G60=""</formula>
    </cfRule>
    <cfRule type="expression" priority="121" dxfId="1" stopIfTrue="1">
      <formula>#REF!&lt;&gt;""</formula>
    </cfRule>
    <cfRule type="expression" priority="122" dxfId="0" stopIfTrue="1">
      <formula>AND($H60="",$G60&lt;&gt;"")</formula>
    </cfRule>
  </conditionalFormatting>
  <conditionalFormatting sqref="A63:A64">
    <cfRule type="expression" priority="117" dxfId="2" stopIfTrue="1">
      <formula>$G63=""</formula>
    </cfRule>
    <cfRule type="expression" priority="118" dxfId="1" stopIfTrue="1">
      <formula>#REF!&lt;&gt;""</formula>
    </cfRule>
    <cfRule type="expression" priority="119" dxfId="0" stopIfTrue="1">
      <formula>AND($H63="",$G63&lt;&gt;"")</formula>
    </cfRule>
  </conditionalFormatting>
  <conditionalFormatting sqref="A66">
    <cfRule type="expression" priority="114" dxfId="2" stopIfTrue="1">
      <formula>$G66=""</formula>
    </cfRule>
    <cfRule type="expression" priority="115" dxfId="1" stopIfTrue="1">
      <formula>#REF!&lt;&gt;""</formula>
    </cfRule>
    <cfRule type="expression" priority="116" dxfId="0" stopIfTrue="1">
      <formula>AND($H66="",$G66&lt;&gt;"")</formula>
    </cfRule>
  </conditionalFormatting>
  <conditionalFormatting sqref="A66">
    <cfRule type="expression" priority="111" dxfId="2" stopIfTrue="1">
      <formula>$G66=""</formula>
    </cfRule>
    <cfRule type="expression" priority="112" dxfId="1" stopIfTrue="1">
      <formula>#REF!&lt;&gt;""</formula>
    </cfRule>
    <cfRule type="expression" priority="113" dxfId="0" stopIfTrue="1">
      <formula>AND($H66="",$G66&lt;&gt;"")</formula>
    </cfRule>
  </conditionalFormatting>
  <conditionalFormatting sqref="A71:A72">
    <cfRule type="expression" priority="108" dxfId="2" stopIfTrue="1">
      <formula>$G71=""</formula>
    </cfRule>
    <cfRule type="expression" priority="109" dxfId="1" stopIfTrue="1">
      <formula>#REF!&lt;&gt;""</formula>
    </cfRule>
    <cfRule type="expression" priority="110" dxfId="0" stopIfTrue="1">
      <formula>AND($H71="",$G71&lt;&gt;"")</formula>
    </cfRule>
  </conditionalFormatting>
  <conditionalFormatting sqref="A72">
    <cfRule type="expression" priority="105" dxfId="2" stopIfTrue="1">
      <formula>$G72=""</formula>
    </cfRule>
    <cfRule type="expression" priority="106" dxfId="1" stopIfTrue="1">
      <formula>#REF!&lt;&gt;""</formula>
    </cfRule>
    <cfRule type="expression" priority="107" dxfId="0" stopIfTrue="1">
      <formula>AND($H72="",$G72&lt;&gt;"")</formula>
    </cfRule>
  </conditionalFormatting>
  <conditionalFormatting sqref="A76:A77">
    <cfRule type="expression" priority="102" dxfId="2" stopIfTrue="1">
      <formula>$G76=""</formula>
    </cfRule>
    <cfRule type="expression" priority="103" dxfId="1" stopIfTrue="1">
      <formula>#REF!&lt;&gt;""</formula>
    </cfRule>
    <cfRule type="expression" priority="104" dxfId="0" stopIfTrue="1">
      <formula>AND($H76="",$G76&lt;&gt;"")</formula>
    </cfRule>
  </conditionalFormatting>
  <conditionalFormatting sqref="A78:A80">
    <cfRule type="expression" priority="99" dxfId="2" stopIfTrue="1">
      <formula>$G78=""</formula>
    </cfRule>
    <cfRule type="expression" priority="100" dxfId="1" stopIfTrue="1">
      <formula>#REF!&lt;&gt;""</formula>
    </cfRule>
    <cfRule type="expression" priority="101" dxfId="0" stopIfTrue="1">
      <formula>AND($H78="",$G78&lt;&gt;"")</formula>
    </cfRule>
  </conditionalFormatting>
  <conditionalFormatting sqref="A57">
    <cfRule type="expression" priority="96" dxfId="2" stopIfTrue="1">
      <formula>$G57=""</formula>
    </cfRule>
    <cfRule type="expression" priority="97" dxfId="1" stopIfTrue="1">
      <formula>#REF!&lt;&gt;""</formula>
    </cfRule>
    <cfRule type="expression" priority="98" dxfId="0" stopIfTrue="1">
      <formula>AND($H57="",$G57&lt;&gt;"")</formula>
    </cfRule>
  </conditionalFormatting>
  <conditionalFormatting sqref="B29:H29 A17:H28 A30:H38 A84:A85 B39:B88 C40:H81 A41:A81">
    <cfRule type="expression" priority="93" dxfId="2" stopIfTrue="1">
      <formula>NA()</formula>
    </cfRule>
    <cfRule type="expression" priority="94" dxfId="1" stopIfTrue="1">
      <formula>"#REF!&lt;&gt;"""""</formula>
    </cfRule>
    <cfRule type="expression" priority="95" dxfId="0" stopIfTrue="1">
      <formula>NA()</formula>
    </cfRule>
  </conditionalFormatting>
  <conditionalFormatting sqref="A77 C77:I77 A67 C48:I48 A43 A48 C39:I39 A39:A41 B17:B18 H11:I16 A27 A50 A63:A65 A71:A72 A79 A84:A85 A10:G16">
    <cfRule type="expression" priority="91" dxfId="2" stopIfTrue="1">
      <formula>NA()</formula>
    </cfRule>
    <cfRule type="expression" priority="92" dxfId="1" stopIfTrue="1">
      <formula>NA()</formula>
    </cfRule>
  </conditionalFormatting>
  <conditionalFormatting sqref="A12:A16 G13:H16">
    <cfRule type="expression" priority="88" dxfId="2" stopIfTrue="1">
      <formula>$G12=""</formula>
    </cfRule>
    <cfRule type="expression" priority="89" dxfId="1" stopIfTrue="1">
      <formula>#REF!&lt;&gt;""</formula>
    </cfRule>
    <cfRule type="expression" priority="90" dxfId="0" stopIfTrue="1">
      <formula>AND($H12="",$G12&lt;&gt;"")</formula>
    </cfRule>
  </conditionalFormatting>
  <conditionalFormatting sqref="A15:A16 A29:A33">
    <cfRule type="expression" priority="85" dxfId="2" stopIfTrue="1">
      <formula>$G15=""</formula>
    </cfRule>
    <cfRule type="expression" priority="86" dxfId="1" stopIfTrue="1">
      <formula>#REF!&lt;&gt;""</formula>
    </cfRule>
    <cfRule type="expression" priority="87" dxfId="0" stopIfTrue="1">
      <formula>AND($H15="",$G15&lt;&gt;"")</formula>
    </cfRule>
  </conditionalFormatting>
  <conditionalFormatting sqref="A19">
    <cfRule type="expression" priority="82" dxfId="2" stopIfTrue="1">
      <formula>$G19=""</formula>
    </cfRule>
    <cfRule type="expression" priority="83" dxfId="1" stopIfTrue="1">
      <formula>#REF!&lt;&gt;""</formula>
    </cfRule>
    <cfRule type="expression" priority="84" dxfId="0" stopIfTrue="1">
      <formula>AND($H19="",$G19&lt;&gt;"")</formula>
    </cfRule>
  </conditionalFormatting>
  <conditionalFormatting sqref="A20:A26">
    <cfRule type="expression" priority="79" dxfId="2" stopIfTrue="1">
      <formula>$G20=""</formula>
    </cfRule>
    <cfRule type="expression" priority="80" dxfId="1" stopIfTrue="1">
      <formula>#REF!&lt;&gt;""</formula>
    </cfRule>
    <cfRule type="expression" priority="81" dxfId="0" stopIfTrue="1">
      <formula>AND($H20="",$G20&lt;&gt;"")</formula>
    </cfRule>
  </conditionalFormatting>
  <conditionalFormatting sqref="A27">
    <cfRule type="expression" priority="76" dxfId="2" stopIfTrue="1">
      <formula>$G27=""</formula>
    </cfRule>
    <cfRule type="expression" priority="77" dxfId="1" stopIfTrue="1">
      <formula>#REF!&lt;&gt;""</formula>
    </cfRule>
    <cfRule type="expression" priority="78" dxfId="0" stopIfTrue="1">
      <formula>AND($H27="",$G27&lt;&gt;"")</formula>
    </cfRule>
  </conditionalFormatting>
  <conditionalFormatting sqref="A27">
    <cfRule type="expression" priority="73" dxfId="2" stopIfTrue="1">
      <formula>$G27=""</formula>
    </cfRule>
    <cfRule type="expression" priority="74" dxfId="1" stopIfTrue="1">
      <formula>#REF!&lt;&gt;""</formula>
    </cfRule>
    <cfRule type="expression" priority="75" dxfId="0" stopIfTrue="1">
      <formula>AND($H27="",$G27&lt;&gt;"")</formula>
    </cfRule>
  </conditionalFormatting>
  <conditionalFormatting sqref="A28">
    <cfRule type="expression" priority="70" dxfId="2" stopIfTrue="1">
      <formula>$G28=""</formula>
    </cfRule>
    <cfRule type="expression" priority="71" dxfId="1" stopIfTrue="1">
      <formula>#REF!&lt;&gt;""</formula>
    </cfRule>
    <cfRule type="expression" priority="72" dxfId="0" stopIfTrue="1">
      <formula>AND($H28="",$G28&lt;&gt;"")</formula>
    </cfRule>
  </conditionalFormatting>
  <conditionalFormatting sqref="A35">
    <cfRule type="expression" priority="67" dxfId="2" stopIfTrue="1">
      <formula>$G35=""</formula>
    </cfRule>
    <cfRule type="expression" priority="68" dxfId="1" stopIfTrue="1">
      <formula>#REF!&lt;&gt;""</formula>
    </cfRule>
    <cfRule type="expression" priority="69" dxfId="0" stopIfTrue="1">
      <formula>AND($H35="",$G35&lt;&gt;"")</formula>
    </cfRule>
  </conditionalFormatting>
  <conditionalFormatting sqref="A33">
    <cfRule type="expression" priority="64" dxfId="2" stopIfTrue="1">
      <formula>$G33=""</formula>
    </cfRule>
    <cfRule type="expression" priority="65" dxfId="1" stopIfTrue="1">
      <formula>#REF!&lt;&gt;""</formula>
    </cfRule>
    <cfRule type="expression" priority="66" dxfId="0" stopIfTrue="1">
      <formula>AND($H33="",$G33&lt;&gt;"")</formula>
    </cfRule>
  </conditionalFormatting>
  <conditionalFormatting sqref="A36">
    <cfRule type="expression" priority="61" dxfId="2" stopIfTrue="1">
      <formula>$G36=""</formula>
    </cfRule>
    <cfRule type="expression" priority="62" dxfId="1" stopIfTrue="1">
      <formula>#REF!&lt;&gt;""</formula>
    </cfRule>
    <cfRule type="expression" priority="63" dxfId="0" stopIfTrue="1">
      <formula>AND($H36="",$G36&lt;&gt;"")</formula>
    </cfRule>
  </conditionalFormatting>
  <conditionalFormatting sqref="A41:A42">
    <cfRule type="expression" priority="58" dxfId="2" stopIfTrue="1">
      <formula>$G41=""</formula>
    </cfRule>
    <cfRule type="expression" priority="59" dxfId="1" stopIfTrue="1">
      <formula>#REF!&lt;&gt;""</formula>
    </cfRule>
    <cfRule type="expression" priority="60" dxfId="0" stopIfTrue="1">
      <formula>AND($H41="",$G41&lt;&gt;"")</formula>
    </cfRule>
  </conditionalFormatting>
  <conditionalFormatting sqref="A43:A46">
    <cfRule type="expression" priority="55" dxfId="2" stopIfTrue="1">
      <formula>$G43=""</formula>
    </cfRule>
    <cfRule type="expression" priority="56" dxfId="1" stopIfTrue="1">
      <formula>#REF!&lt;&gt;""</formula>
    </cfRule>
    <cfRule type="expression" priority="57" dxfId="0" stopIfTrue="1">
      <formula>AND($H43="",$G43&lt;&gt;"")</formula>
    </cfRule>
  </conditionalFormatting>
  <conditionalFormatting sqref="A50:A51">
    <cfRule type="expression" priority="52" dxfId="2" stopIfTrue="1">
      <formula>$G50=""</formula>
    </cfRule>
    <cfRule type="expression" priority="53" dxfId="1" stopIfTrue="1">
      <formula>#REF!&lt;&gt;""</formula>
    </cfRule>
    <cfRule type="expression" priority="54" dxfId="0" stopIfTrue="1">
      <formula>AND($H50="",$G50&lt;&gt;"")</formula>
    </cfRule>
  </conditionalFormatting>
  <conditionalFormatting sqref="A53:A62">
    <cfRule type="expression" priority="49" dxfId="2" stopIfTrue="1">
      <formula>$G53=""</formula>
    </cfRule>
    <cfRule type="expression" priority="50" dxfId="1" stopIfTrue="1">
      <formula>#REF!&lt;&gt;""</formula>
    </cfRule>
    <cfRule type="expression" priority="51" dxfId="0" stopIfTrue="1">
      <formula>AND($H53="",$G53&lt;&gt;"")</formula>
    </cfRule>
  </conditionalFormatting>
  <conditionalFormatting sqref="A54:A62">
    <cfRule type="expression" priority="46" dxfId="2" stopIfTrue="1">
      <formula>$G54=""</formula>
    </cfRule>
    <cfRule type="expression" priority="47" dxfId="1" stopIfTrue="1">
      <formula>#REF!&lt;&gt;""</formula>
    </cfRule>
    <cfRule type="expression" priority="48" dxfId="0" stopIfTrue="1">
      <formula>AND($H54="",$G54&lt;&gt;"")</formula>
    </cfRule>
  </conditionalFormatting>
  <conditionalFormatting sqref="A64:A65">
    <cfRule type="expression" priority="43" dxfId="2" stopIfTrue="1">
      <formula>$G64=""</formula>
    </cfRule>
    <cfRule type="expression" priority="44" dxfId="1" stopIfTrue="1">
      <formula>#REF!&lt;&gt;""</formula>
    </cfRule>
    <cfRule type="expression" priority="45" dxfId="0" stopIfTrue="1">
      <formula>AND($H64="",$G64&lt;&gt;"")</formula>
    </cfRule>
  </conditionalFormatting>
  <conditionalFormatting sqref="A67:A68">
    <cfRule type="expression" priority="40" dxfId="2" stopIfTrue="1">
      <formula>$G67=""</formula>
    </cfRule>
    <cfRule type="expression" priority="41" dxfId="1" stopIfTrue="1">
      <formula>#REF!&lt;&gt;""</formula>
    </cfRule>
    <cfRule type="expression" priority="42" dxfId="0" stopIfTrue="1">
      <formula>AND($H67="",$G67&lt;&gt;"")</formula>
    </cfRule>
  </conditionalFormatting>
  <conditionalFormatting sqref="A68">
    <cfRule type="expression" priority="37" dxfId="2" stopIfTrue="1">
      <formula>$G68=""</formula>
    </cfRule>
    <cfRule type="expression" priority="38" dxfId="1" stopIfTrue="1">
      <formula>#REF!&lt;&gt;""</formula>
    </cfRule>
    <cfRule type="expression" priority="39" dxfId="0" stopIfTrue="1">
      <formula>AND($H68="",$G68&lt;&gt;"")</formula>
    </cfRule>
  </conditionalFormatting>
  <conditionalFormatting sqref="A71:A72">
    <cfRule type="expression" priority="34" dxfId="2" stopIfTrue="1">
      <formula>$G71=""</formula>
    </cfRule>
    <cfRule type="expression" priority="35" dxfId="1" stopIfTrue="1">
      <formula>#REF!&lt;&gt;""</formula>
    </cfRule>
    <cfRule type="expression" priority="36" dxfId="0" stopIfTrue="1">
      <formula>AND($H71="",$G71&lt;&gt;"")</formula>
    </cfRule>
  </conditionalFormatting>
  <conditionalFormatting sqref="A74">
    <cfRule type="expression" priority="31" dxfId="2" stopIfTrue="1">
      <formula>$G74=""</formula>
    </cfRule>
    <cfRule type="expression" priority="32" dxfId="1" stopIfTrue="1">
      <formula>#REF!&lt;&gt;""</formula>
    </cfRule>
    <cfRule type="expression" priority="33" dxfId="0" stopIfTrue="1">
      <formula>AND($H74="",$G74&lt;&gt;"")</formula>
    </cfRule>
  </conditionalFormatting>
  <conditionalFormatting sqref="A74">
    <cfRule type="expression" priority="28" dxfId="2" stopIfTrue="1">
      <formula>$G74=""</formula>
    </cfRule>
    <cfRule type="expression" priority="29" dxfId="1" stopIfTrue="1">
      <formula>#REF!&lt;&gt;""</formula>
    </cfRule>
    <cfRule type="expression" priority="30" dxfId="0" stopIfTrue="1">
      <formula>AND($H74="",$G74&lt;&gt;"")</formula>
    </cfRule>
  </conditionalFormatting>
  <conditionalFormatting sqref="A79:A80">
    <cfRule type="expression" priority="25" dxfId="2" stopIfTrue="1">
      <formula>$G79=""</formula>
    </cfRule>
    <cfRule type="expression" priority="26" dxfId="1" stopIfTrue="1">
      <formula>#REF!&lt;&gt;""</formula>
    </cfRule>
    <cfRule type="expression" priority="27" dxfId="0" stopIfTrue="1">
      <formula>AND($H79="",$G79&lt;&gt;"")</formula>
    </cfRule>
  </conditionalFormatting>
  <conditionalFormatting sqref="A80">
    <cfRule type="expression" priority="22" dxfId="2" stopIfTrue="1">
      <formula>$G80=""</formula>
    </cfRule>
    <cfRule type="expression" priority="23" dxfId="1" stopIfTrue="1">
      <formula>#REF!&lt;&gt;""</formula>
    </cfRule>
    <cfRule type="expression" priority="24" dxfId="0" stopIfTrue="1">
      <formula>AND($H80="",$G80&lt;&gt;"")</formula>
    </cfRule>
  </conditionalFormatting>
  <conditionalFormatting sqref="A84:A85">
    <cfRule type="expression" priority="19" dxfId="2" stopIfTrue="1">
      <formula>$G84=""</formula>
    </cfRule>
    <cfRule type="expression" priority="20" dxfId="1" stopIfTrue="1">
      <formula>#REF!&lt;&gt;""</formula>
    </cfRule>
    <cfRule type="expression" priority="21" dxfId="0" stopIfTrue="1">
      <formula>AND($H84="",$G84&lt;&gt;"")</formula>
    </cfRule>
  </conditionalFormatting>
  <conditionalFormatting sqref="A86:A88">
    <cfRule type="expression" priority="16" dxfId="2" stopIfTrue="1">
      <formula>$G86=""</formula>
    </cfRule>
    <cfRule type="expression" priority="17" dxfId="1" stopIfTrue="1">
      <formula>#REF!&lt;&gt;""</formula>
    </cfRule>
    <cfRule type="expression" priority="18" dxfId="0" stopIfTrue="1">
      <formula>AND($H86="",$G86&lt;&gt;"")</formula>
    </cfRule>
  </conditionalFormatting>
  <conditionalFormatting sqref="A65">
    <cfRule type="expression" priority="13" dxfId="2" stopIfTrue="1">
      <formula>$G65=""</formula>
    </cfRule>
    <cfRule type="expression" priority="14" dxfId="1" stopIfTrue="1">
      <formula>#REF!&lt;&gt;""</formula>
    </cfRule>
    <cfRule type="expression" priority="15" dxfId="0" stopIfTrue="1">
      <formula>AND($H65="",$G65&lt;&gt;"")</formula>
    </cfRule>
  </conditionalFormatting>
  <conditionalFormatting sqref="A57">
    <cfRule type="expression" priority="10" dxfId="2" stopIfTrue="1">
      <formula>NA()</formula>
    </cfRule>
    <cfRule type="expression" priority="11" dxfId="1" stopIfTrue="1">
      <formula>"#REF!&lt;&gt;"""""</formula>
    </cfRule>
    <cfRule type="expression" priority="12" dxfId="0" stopIfTrue="1">
      <formula>NA()</formula>
    </cfRule>
  </conditionalFormatting>
  <conditionalFormatting sqref="A62">
    <cfRule type="expression" priority="7" dxfId="2" stopIfTrue="1">
      <formula>$G62=""</formula>
    </cfRule>
    <cfRule type="expression" priority="8" dxfId="1" stopIfTrue="1">
      <formula>#REF!&lt;&gt;""</formula>
    </cfRule>
    <cfRule type="expression" priority="9" dxfId="0" stopIfTrue="1">
      <formula>AND($H62="",$G62&lt;&gt;"")</formula>
    </cfRule>
  </conditionalFormatting>
  <conditionalFormatting sqref="A58:A59">
    <cfRule type="expression" priority="4" dxfId="2" stopIfTrue="1">
      <formula>$G58=""</formula>
    </cfRule>
    <cfRule type="expression" priority="5" dxfId="1" stopIfTrue="1">
      <formula>#REF!&lt;&gt;""</formula>
    </cfRule>
    <cfRule type="expression" priority="6" dxfId="0" stopIfTrue="1">
      <formula>AND($H58="",$G58&lt;&gt;"")</formula>
    </cfRule>
  </conditionalFormatting>
  <conditionalFormatting sqref="A59">
    <cfRule type="expression" priority="1" dxfId="2" stopIfTrue="1">
      <formula>$G59=""</formula>
    </cfRule>
    <cfRule type="expression" priority="2" dxfId="1" stopIfTrue="1">
      <formula>#REF!&lt;&gt;""</formula>
    </cfRule>
    <cfRule type="expression" priority="3" dxfId="0" stopIfTrue="1">
      <formula>AND($H59="",$G59&lt;&gt;"")</formula>
    </cfRule>
  </conditionalFormatting>
  <printOptions/>
  <pageMargins left="0.36" right="0.1968503937007874" top="0.3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93"/>
  <sheetViews>
    <sheetView tabSelected="1" zoomScalePageLayoutView="0" workbookViewId="0" topLeftCell="A1">
      <selection activeCell="I24" sqref="I24"/>
    </sheetView>
  </sheetViews>
  <sheetFormatPr defaultColWidth="9.140625" defaultRowHeight="12.75" customHeight="1"/>
  <cols>
    <col min="1" max="1" width="73.57421875" style="52" customWidth="1"/>
    <col min="2" max="2" width="4.57421875" style="53" bestFit="1" customWidth="1"/>
    <col min="3" max="3" width="3.57421875" style="53" customWidth="1"/>
    <col min="4" max="6" width="4.28125" style="53" customWidth="1"/>
    <col min="7" max="7" width="8.00390625" style="53" bestFit="1" customWidth="1"/>
    <col min="8" max="8" width="5.00390625" style="53" customWidth="1"/>
    <col min="9" max="9" width="12.421875" style="85" bestFit="1" customWidth="1"/>
    <col min="10" max="10" width="12.140625" style="34" bestFit="1" customWidth="1"/>
    <col min="11" max="11" width="11.421875" style="35" bestFit="1" customWidth="1"/>
    <col min="12" max="16384" width="9.140625" style="35" customWidth="1"/>
  </cols>
  <sheetData>
    <row r="1" spans="1:9" ht="15" customHeight="1">
      <c r="A1" s="143" t="s">
        <v>44</v>
      </c>
      <c r="B1" s="143"/>
      <c r="C1" s="143"/>
      <c r="D1" s="143"/>
      <c r="E1" s="143"/>
      <c r="F1" s="143"/>
      <c r="G1" s="143"/>
      <c r="H1" s="143"/>
      <c r="I1" s="143"/>
    </row>
    <row r="2" spans="1:9" ht="15" customHeight="1">
      <c r="A2" s="141" t="s">
        <v>166</v>
      </c>
      <c r="B2" s="141"/>
      <c r="C2" s="141"/>
      <c r="D2" s="141"/>
      <c r="E2" s="141"/>
      <c r="F2" s="141"/>
      <c r="G2" s="141"/>
      <c r="H2" s="141"/>
      <c r="I2" s="141"/>
    </row>
    <row r="3" spans="1:9" ht="15" customHeight="1">
      <c r="A3" s="137" t="s">
        <v>167</v>
      </c>
      <c r="B3" s="137"/>
      <c r="C3" s="137"/>
      <c r="D3" s="137"/>
      <c r="E3" s="137"/>
      <c r="F3" s="137"/>
      <c r="G3" s="137"/>
      <c r="H3" s="137"/>
      <c r="I3" s="137"/>
    </row>
    <row r="4" spans="1:9" ht="15" customHeight="1">
      <c r="A4" s="138" t="s">
        <v>144</v>
      </c>
      <c r="B4" s="138"/>
      <c r="C4" s="138"/>
      <c r="D4" s="138"/>
      <c r="E4" s="138"/>
      <c r="F4" s="138"/>
      <c r="G4" s="138"/>
      <c r="H4" s="138"/>
      <c r="I4" s="138"/>
    </row>
    <row r="5" spans="1:9" ht="15" customHeight="1">
      <c r="A5" s="142" t="s">
        <v>170</v>
      </c>
      <c r="B5" s="142"/>
      <c r="C5" s="142"/>
      <c r="D5" s="142"/>
      <c r="E5" s="142"/>
      <c r="F5" s="142"/>
      <c r="G5" s="142"/>
      <c r="H5" s="142"/>
      <c r="I5" s="142"/>
    </row>
    <row r="6" spans="1:9" ht="16.5" customHeight="1">
      <c r="A6" s="54"/>
      <c r="B6" s="3"/>
      <c r="C6" s="89"/>
      <c r="G6" s="90"/>
      <c r="H6" s="90"/>
      <c r="I6" s="86"/>
    </row>
    <row r="7" spans="1:9" ht="38.25" customHeight="1">
      <c r="A7" s="146" t="s">
        <v>132</v>
      </c>
      <c r="B7" s="146"/>
      <c r="C7" s="146"/>
      <c r="D7" s="146"/>
      <c r="E7" s="146"/>
      <c r="F7" s="146"/>
      <c r="G7" s="146"/>
      <c r="H7" s="146"/>
      <c r="I7" s="146"/>
    </row>
    <row r="8" ht="13.5" customHeight="1">
      <c r="I8" s="87" t="s">
        <v>45</v>
      </c>
    </row>
    <row r="9" spans="1:11" ht="13.5" customHeight="1">
      <c r="A9" s="57" t="s">
        <v>4</v>
      </c>
      <c r="B9" s="58" t="s">
        <v>46</v>
      </c>
      <c r="C9" s="58" t="s">
        <v>47</v>
      </c>
      <c r="D9" s="58" t="s">
        <v>48</v>
      </c>
      <c r="E9" s="145" t="s">
        <v>49</v>
      </c>
      <c r="F9" s="145"/>
      <c r="G9" s="145"/>
      <c r="H9" s="58" t="s">
        <v>50</v>
      </c>
      <c r="I9" s="88" t="s">
        <v>5</v>
      </c>
      <c r="J9" s="59"/>
      <c r="K9" s="40"/>
    </row>
    <row r="10" spans="1:12" s="39" customFormat="1" ht="15.75">
      <c r="A10" s="60" t="s">
        <v>51</v>
      </c>
      <c r="B10" s="61"/>
      <c r="C10" s="61"/>
      <c r="D10" s="61"/>
      <c r="E10" s="61"/>
      <c r="F10" s="61"/>
      <c r="G10" s="61"/>
      <c r="H10" s="62"/>
      <c r="I10" s="99">
        <f>I11+I48+I82+I39</f>
        <v>45626.86997</v>
      </c>
      <c r="J10" s="63"/>
      <c r="K10" s="63"/>
      <c r="L10" s="64"/>
    </row>
    <row r="11" spans="1:11" s="39" customFormat="1" ht="15.75">
      <c r="A11" s="65" t="s">
        <v>52</v>
      </c>
      <c r="B11" s="48" t="s">
        <v>59</v>
      </c>
      <c r="C11" s="48" t="s">
        <v>53</v>
      </c>
      <c r="D11" s="48"/>
      <c r="E11" s="48"/>
      <c r="F11" s="48"/>
      <c r="G11" s="48"/>
      <c r="H11" s="48"/>
      <c r="I11" s="100">
        <f>I12+I17+I34</f>
        <v>7875.276940000001</v>
      </c>
      <c r="J11" s="63"/>
      <c r="K11" s="41"/>
    </row>
    <row r="12" spans="1:11" s="39" customFormat="1" ht="25.5">
      <c r="A12" s="37" t="s">
        <v>54</v>
      </c>
      <c r="B12" s="48" t="s">
        <v>59</v>
      </c>
      <c r="C12" s="48" t="s">
        <v>53</v>
      </c>
      <c r="D12" s="48" t="s">
        <v>55</v>
      </c>
      <c r="E12" s="48"/>
      <c r="F12" s="48"/>
      <c r="G12" s="48"/>
      <c r="H12" s="48"/>
      <c r="I12" s="100">
        <f>I13</f>
        <v>62</v>
      </c>
      <c r="J12" s="63"/>
      <c r="K12" s="41"/>
    </row>
    <row r="13" spans="1:11" s="39" customFormat="1" ht="27" customHeight="1">
      <c r="A13" s="37" t="s">
        <v>56</v>
      </c>
      <c r="B13" s="48" t="s">
        <v>59</v>
      </c>
      <c r="C13" s="48" t="s">
        <v>53</v>
      </c>
      <c r="D13" s="48" t="s">
        <v>55</v>
      </c>
      <c r="E13" s="48" t="s">
        <v>84</v>
      </c>
      <c r="F13" s="48" t="s">
        <v>85</v>
      </c>
      <c r="G13" s="38"/>
      <c r="H13" s="38"/>
      <c r="I13" s="100">
        <f>I14</f>
        <v>62</v>
      </c>
      <c r="J13" s="63"/>
      <c r="K13" s="41"/>
    </row>
    <row r="14" spans="1:11" s="39" customFormat="1" ht="15.75">
      <c r="A14" s="37" t="s">
        <v>87</v>
      </c>
      <c r="B14" s="48" t="s">
        <v>59</v>
      </c>
      <c r="C14" s="48" t="s">
        <v>53</v>
      </c>
      <c r="D14" s="48" t="s">
        <v>55</v>
      </c>
      <c r="E14" s="48" t="s">
        <v>84</v>
      </c>
      <c r="F14" s="48" t="s">
        <v>86</v>
      </c>
      <c r="G14" s="38"/>
      <c r="H14" s="38"/>
      <c r="I14" s="100">
        <f>I15</f>
        <v>62</v>
      </c>
      <c r="J14" s="63"/>
      <c r="K14" s="41"/>
    </row>
    <row r="15" spans="1:11" s="39" customFormat="1" ht="15.75">
      <c r="A15" s="121" t="s">
        <v>88</v>
      </c>
      <c r="B15" s="119" t="s">
        <v>59</v>
      </c>
      <c r="C15" s="119" t="s">
        <v>53</v>
      </c>
      <c r="D15" s="119" t="s">
        <v>55</v>
      </c>
      <c r="E15" s="119" t="s">
        <v>84</v>
      </c>
      <c r="F15" s="119" t="s">
        <v>86</v>
      </c>
      <c r="G15" s="122" t="s">
        <v>90</v>
      </c>
      <c r="H15" s="38"/>
      <c r="I15" s="100">
        <f>I16</f>
        <v>62</v>
      </c>
      <c r="J15" s="63"/>
      <c r="K15" s="41"/>
    </row>
    <row r="16" spans="1:11" ht="26.25">
      <c r="A16" s="66" t="s">
        <v>89</v>
      </c>
      <c r="B16" s="49" t="s">
        <v>59</v>
      </c>
      <c r="C16" s="49" t="s">
        <v>53</v>
      </c>
      <c r="D16" s="49" t="s">
        <v>55</v>
      </c>
      <c r="E16" s="49" t="s">
        <v>84</v>
      </c>
      <c r="F16" s="49" t="s">
        <v>86</v>
      </c>
      <c r="G16" s="36" t="s">
        <v>90</v>
      </c>
      <c r="H16" s="36" t="s">
        <v>135</v>
      </c>
      <c r="I16" s="101">
        <v>62</v>
      </c>
      <c r="J16" s="59"/>
      <c r="K16" s="40"/>
    </row>
    <row r="17" spans="1:11" s="39" customFormat="1" ht="38.25" customHeight="1">
      <c r="A17" s="67" t="s">
        <v>57</v>
      </c>
      <c r="B17" s="48" t="s">
        <v>59</v>
      </c>
      <c r="C17" s="48" t="s">
        <v>53</v>
      </c>
      <c r="D17" s="48" t="s">
        <v>58</v>
      </c>
      <c r="E17" s="48"/>
      <c r="F17" s="48"/>
      <c r="G17" s="48"/>
      <c r="H17" s="48"/>
      <c r="I17" s="102">
        <f>I18+I29</f>
        <v>7613.276940000001</v>
      </c>
      <c r="J17" s="63"/>
      <c r="K17" s="41"/>
    </row>
    <row r="18" spans="1:11" s="39" customFormat="1" ht="27" customHeight="1">
      <c r="A18" s="68" t="s">
        <v>56</v>
      </c>
      <c r="B18" s="48" t="s">
        <v>59</v>
      </c>
      <c r="C18" s="48" t="s">
        <v>53</v>
      </c>
      <c r="D18" s="48" t="s">
        <v>58</v>
      </c>
      <c r="E18" s="48" t="s">
        <v>84</v>
      </c>
      <c r="F18" s="48" t="s">
        <v>85</v>
      </c>
      <c r="G18" s="48"/>
      <c r="H18" s="48"/>
      <c r="I18" s="102">
        <f>I19+I26</f>
        <v>7609.076940000001</v>
      </c>
      <c r="J18" s="63"/>
      <c r="K18" s="41"/>
    </row>
    <row r="19" spans="1:11" s="39" customFormat="1" ht="15.75">
      <c r="A19" s="37" t="s">
        <v>93</v>
      </c>
      <c r="B19" s="48" t="s">
        <v>59</v>
      </c>
      <c r="C19" s="48" t="s">
        <v>53</v>
      </c>
      <c r="D19" s="48" t="s">
        <v>58</v>
      </c>
      <c r="E19" s="48" t="s">
        <v>84</v>
      </c>
      <c r="F19" s="48" t="s">
        <v>92</v>
      </c>
      <c r="G19" s="48"/>
      <c r="H19" s="48"/>
      <c r="I19" s="102">
        <f>I20+I22</f>
        <v>6703.776940000001</v>
      </c>
      <c r="J19" s="63"/>
      <c r="K19" s="41"/>
    </row>
    <row r="20" spans="1:11" s="39" customFormat="1" ht="25.5">
      <c r="A20" s="37" t="s">
        <v>94</v>
      </c>
      <c r="B20" s="48" t="s">
        <v>59</v>
      </c>
      <c r="C20" s="48" t="s">
        <v>53</v>
      </c>
      <c r="D20" s="48" t="s">
        <v>58</v>
      </c>
      <c r="E20" s="48" t="s">
        <v>84</v>
      </c>
      <c r="F20" s="48" t="s">
        <v>92</v>
      </c>
      <c r="G20" s="48" t="s">
        <v>90</v>
      </c>
      <c r="H20" s="48"/>
      <c r="I20" s="102">
        <f>I21</f>
        <v>4380.900000000001</v>
      </c>
      <c r="J20" s="63"/>
      <c r="K20" s="41"/>
    </row>
    <row r="21" spans="1:11" ht="26.25">
      <c r="A21" s="66" t="s">
        <v>89</v>
      </c>
      <c r="B21" s="49" t="s">
        <v>59</v>
      </c>
      <c r="C21" s="49" t="s">
        <v>53</v>
      </c>
      <c r="D21" s="49" t="s">
        <v>58</v>
      </c>
      <c r="E21" s="49" t="s">
        <v>84</v>
      </c>
      <c r="F21" s="49" t="s">
        <v>92</v>
      </c>
      <c r="G21" s="49" t="s">
        <v>90</v>
      </c>
      <c r="H21" s="49" t="s">
        <v>91</v>
      </c>
      <c r="I21" s="103">
        <f>3364.8+1016.1</f>
        <v>4380.900000000001</v>
      </c>
      <c r="J21" s="59"/>
      <c r="K21" s="55"/>
    </row>
    <row r="22" spans="1:11" s="39" customFormat="1" ht="15.75">
      <c r="A22" s="37" t="s">
        <v>95</v>
      </c>
      <c r="B22" s="48" t="s">
        <v>59</v>
      </c>
      <c r="C22" s="48" t="s">
        <v>53</v>
      </c>
      <c r="D22" s="48" t="s">
        <v>58</v>
      </c>
      <c r="E22" s="48" t="s">
        <v>84</v>
      </c>
      <c r="F22" s="48" t="s">
        <v>92</v>
      </c>
      <c r="G22" s="48" t="s">
        <v>99</v>
      </c>
      <c r="H22" s="48"/>
      <c r="I22" s="104">
        <f>I23+I24+I25</f>
        <v>2322.87694</v>
      </c>
      <c r="J22" s="63"/>
      <c r="K22" s="41"/>
    </row>
    <row r="23" spans="1:11" ht="26.25">
      <c r="A23" s="66" t="s">
        <v>96</v>
      </c>
      <c r="B23" s="49" t="s">
        <v>59</v>
      </c>
      <c r="C23" s="49" t="s">
        <v>53</v>
      </c>
      <c r="D23" s="49" t="s">
        <v>58</v>
      </c>
      <c r="E23" s="49" t="s">
        <v>84</v>
      </c>
      <c r="F23" s="49" t="s">
        <v>92</v>
      </c>
      <c r="G23" s="49" t="s">
        <v>99</v>
      </c>
      <c r="H23" s="49" t="s">
        <v>100</v>
      </c>
      <c r="I23" s="105">
        <v>1.6</v>
      </c>
      <c r="J23" s="59"/>
      <c r="K23" s="40"/>
    </row>
    <row r="24" spans="1:11" ht="15.75">
      <c r="A24" s="66" t="s">
        <v>97</v>
      </c>
      <c r="B24" s="49" t="s">
        <v>59</v>
      </c>
      <c r="C24" s="49" t="s">
        <v>53</v>
      </c>
      <c r="D24" s="49" t="s">
        <v>58</v>
      </c>
      <c r="E24" s="49" t="s">
        <v>84</v>
      </c>
      <c r="F24" s="49" t="s">
        <v>92</v>
      </c>
      <c r="G24" s="49" t="s">
        <v>99</v>
      </c>
      <c r="H24" s="49" t="s">
        <v>101</v>
      </c>
      <c r="I24" s="105">
        <f>220+11.9+83+50+100+23.1+49.4+470.5+700+59.37694+50+200+300</f>
        <v>2317.27694</v>
      </c>
      <c r="J24" s="59"/>
      <c r="K24" s="40"/>
    </row>
    <row r="25" spans="1:11" ht="15.75">
      <c r="A25" s="66" t="s">
        <v>98</v>
      </c>
      <c r="B25" s="49" t="s">
        <v>59</v>
      </c>
      <c r="C25" s="49" t="s">
        <v>53</v>
      </c>
      <c r="D25" s="49" t="s">
        <v>58</v>
      </c>
      <c r="E25" s="49" t="s">
        <v>84</v>
      </c>
      <c r="F25" s="49" t="s">
        <v>92</v>
      </c>
      <c r="G25" s="49" t="s">
        <v>99</v>
      </c>
      <c r="H25" s="49" t="s">
        <v>102</v>
      </c>
      <c r="I25" s="103">
        <v>4</v>
      </c>
      <c r="J25" s="59"/>
      <c r="K25" s="40"/>
    </row>
    <row r="26" spans="1:11" s="39" customFormat="1" ht="26.25">
      <c r="A26" s="69" t="s">
        <v>60</v>
      </c>
      <c r="B26" s="48" t="s">
        <v>59</v>
      </c>
      <c r="C26" s="48" t="s">
        <v>53</v>
      </c>
      <c r="D26" s="48" t="s">
        <v>58</v>
      </c>
      <c r="E26" s="48" t="s">
        <v>84</v>
      </c>
      <c r="F26" s="48" t="s">
        <v>103</v>
      </c>
      <c r="G26" s="48"/>
      <c r="H26" s="48"/>
      <c r="I26" s="104">
        <f>I27</f>
        <v>905.3</v>
      </c>
      <c r="J26" s="63"/>
      <c r="K26" s="41"/>
    </row>
    <row r="27" spans="1:11" s="39" customFormat="1" ht="15.75">
      <c r="A27" s="37" t="s">
        <v>88</v>
      </c>
      <c r="B27" s="48" t="s">
        <v>59</v>
      </c>
      <c r="C27" s="48" t="s">
        <v>53</v>
      </c>
      <c r="D27" s="48" t="s">
        <v>58</v>
      </c>
      <c r="E27" s="48" t="s">
        <v>84</v>
      </c>
      <c r="F27" s="48" t="s">
        <v>103</v>
      </c>
      <c r="G27" s="48" t="s">
        <v>90</v>
      </c>
      <c r="H27" s="48"/>
      <c r="I27" s="104">
        <f>I28</f>
        <v>905.3</v>
      </c>
      <c r="J27" s="63"/>
      <c r="K27" s="41"/>
    </row>
    <row r="28" spans="1:11" ht="26.25">
      <c r="A28" s="66" t="s">
        <v>89</v>
      </c>
      <c r="B28" s="49" t="s">
        <v>59</v>
      </c>
      <c r="C28" s="49" t="s">
        <v>53</v>
      </c>
      <c r="D28" s="49" t="s">
        <v>58</v>
      </c>
      <c r="E28" s="49" t="s">
        <v>84</v>
      </c>
      <c r="F28" s="49" t="s">
        <v>103</v>
      </c>
      <c r="G28" s="49" t="s">
        <v>90</v>
      </c>
      <c r="H28" s="49" t="s">
        <v>91</v>
      </c>
      <c r="I28" s="105">
        <f>695.3+210</f>
        <v>905.3</v>
      </c>
      <c r="J28" s="59"/>
      <c r="K28" s="40"/>
    </row>
    <row r="29" spans="1:11" s="39" customFormat="1" ht="15.75">
      <c r="A29" s="37" t="s">
        <v>104</v>
      </c>
      <c r="B29" s="48" t="s">
        <v>59</v>
      </c>
      <c r="C29" s="70" t="s">
        <v>53</v>
      </c>
      <c r="D29" s="70" t="s">
        <v>58</v>
      </c>
      <c r="E29" s="70" t="s">
        <v>108</v>
      </c>
      <c r="F29" s="70" t="s">
        <v>85</v>
      </c>
      <c r="G29" s="70"/>
      <c r="H29" s="70"/>
      <c r="I29" s="104">
        <f>I30</f>
        <v>4.2</v>
      </c>
      <c r="J29" s="63"/>
      <c r="K29" s="41"/>
    </row>
    <row r="30" spans="1:11" s="39" customFormat="1" ht="25.5">
      <c r="A30" s="37" t="s">
        <v>105</v>
      </c>
      <c r="B30" s="48" t="s">
        <v>59</v>
      </c>
      <c r="C30" s="70" t="s">
        <v>53</v>
      </c>
      <c r="D30" s="70" t="s">
        <v>58</v>
      </c>
      <c r="E30" s="70" t="s">
        <v>108</v>
      </c>
      <c r="F30" s="70" t="s">
        <v>86</v>
      </c>
      <c r="G30" s="70"/>
      <c r="H30" s="70"/>
      <c r="I30" s="104">
        <f>I31</f>
        <v>4.2</v>
      </c>
      <c r="J30" s="63"/>
      <c r="K30" s="41"/>
    </row>
    <row r="31" spans="1:11" s="39" customFormat="1" ht="25.5">
      <c r="A31" s="37" t="s">
        <v>106</v>
      </c>
      <c r="B31" s="48" t="s">
        <v>59</v>
      </c>
      <c r="C31" s="70" t="s">
        <v>53</v>
      </c>
      <c r="D31" s="70" t="s">
        <v>58</v>
      </c>
      <c r="E31" s="70" t="s">
        <v>108</v>
      </c>
      <c r="F31" s="70" t="s">
        <v>86</v>
      </c>
      <c r="G31" s="70" t="s">
        <v>109</v>
      </c>
      <c r="H31" s="70"/>
      <c r="I31" s="104">
        <f>I32</f>
        <v>4.2</v>
      </c>
      <c r="J31" s="63"/>
      <c r="K31" s="41"/>
    </row>
    <row r="32" spans="1:11" s="39" customFormat="1" ht="25.5" customHeight="1">
      <c r="A32" s="37" t="s">
        <v>107</v>
      </c>
      <c r="B32" s="48" t="s">
        <v>59</v>
      </c>
      <c r="C32" s="70" t="s">
        <v>53</v>
      </c>
      <c r="D32" s="70" t="s">
        <v>58</v>
      </c>
      <c r="E32" s="70" t="s">
        <v>108</v>
      </c>
      <c r="F32" s="70" t="s">
        <v>86</v>
      </c>
      <c r="G32" s="70" t="s">
        <v>110</v>
      </c>
      <c r="H32" s="70"/>
      <c r="I32" s="104">
        <f>I33</f>
        <v>4.2</v>
      </c>
      <c r="J32" s="63"/>
      <c r="K32" s="41"/>
    </row>
    <row r="33" spans="1:11" ht="15.75">
      <c r="A33" s="66" t="s">
        <v>97</v>
      </c>
      <c r="B33" s="49" t="s">
        <v>59</v>
      </c>
      <c r="C33" s="71" t="s">
        <v>53</v>
      </c>
      <c r="D33" s="71" t="s">
        <v>58</v>
      </c>
      <c r="E33" s="71" t="s">
        <v>108</v>
      </c>
      <c r="F33" s="71" t="s">
        <v>86</v>
      </c>
      <c r="G33" s="71" t="s">
        <v>110</v>
      </c>
      <c r="H33" s="71" t="s">
        <v>101</v>
      </c>
      <c r="I33" s="105">
        <v>4.2</v>
      </c>
      <c r="J33" s="59"/>
      <c r="K33" s="40"/>
    </row>
    <row r="34" spans="1:11" s="39" customFormat="1" ht="12.75" customHeight="1">
      <c r="A34" s="68" t="s">
        <v>61</v>
      </c>
      <c r="B34" s="48" t="s">
        <v>59</v>
      </c>
      <c r="C34" s="48" t="s">
        <v>53</v>
      </c>
      <c r="D34" s="70" t="s">
        <v>62</v>
      </c>
      <c r="E34" s="70"/>
      <c r="F34" s="70"/>
      <c r="G34" s="70"/>
      <c r="H34" s="70"/>
      <c r="I34" s="104">
        <f>I35</f>
        <v>200</v>
      </c>
      <c r="J34" s="63"/>
      <c r="K34" s="41"/>
    </row>
    <row r="35" spans="1:228" s="39" customFormat="1" ht="15.75">
      <c r="A35" s="37" t="s">
        <v>104</v>
      </c>
      <c r="B35" s="48" t="s">
        <v>59</v>
      </c>
      <c r="C35" s="48" t="s">
        <v>53</v>
      </c>
      <c r="D35" s="48" t="s">
        <v>62</v>
      </c>
      <c r="E35" s="48" t="s">
        <v>108</v>
      </c>
      <c r="F35" s="48" t="s">
        <v>85</v>
      </c>
      <c r="G35" s="48"/>
      <c r="H35" s="48"/>
      <c r="I35" s="102">
        <f>I36</f>
        <v>200</v>
      </c>
      <c r="J35" s="63"/>
      <c r="K35" s="41"/>
      <c r="P35" s="42"/>
      <c r="Q35" s="43"/>
      <c r="R35" s="44"/>
      <c r="S35" s="44"/>
      <c r="T35" s="44"/>
      <c r="U35" s="44"/>
      <c r="V35" s="45"/>
      <c r="W35" s="44"/>
      <c r="X35" s="46"/>
      <c r="AB35" s="42"/>
      <c r="AJ35" s="42"/>
      <c r="AK35" s="43"/>
      <c r="AL35" s="44"/>
      <c r="AM35" s="44"/>
      <c r="AN35" s="44"/>
      <c r="AO35" s="44"/>
      <c r="AP35" s="45"/>
      <c r="AQ35" s="44"/>
      <c r="AR35" s="46"/>
      <c r="AV35" s="42"/>
      <c r="BD35" s="42"/>
      <c r="BE35" s="43"/>
      <c r="BF35" s="44"/>
      <c r="BG35" s="44"/>
      <c r="BH35" s="44"/>
      <c r="BI35" s="44"/>
      <c r="BJ35" s="45"/>
      <c r="BK35" s="44"/>
      <c r="BL35" s="46"/>
      <c r="BP35" s="42"/>
      <c r="BX35" s="42"/>
      <c r="BY35" s="43"/>
      <c r="BZ35" s="44"/>
      <c r="CA35" s="44"/>
      <c r="CB35" s="44"/>
      <c r="CC35" s="44"/>
      <c r="CD35" s="45"/>
      <c r="CE35" s="44"/>
      <c r="CF35" s="46"/>
      <c r="CJ35" s="42"/>
      <c r="CR35" s="42"/>
      <c r="CS35" s="43"/>
      <c r="CT35" s="44"/>
      <c r="CU35" s="44"/>
      <c r="CV35" s="44"/>
      <c r="CW35" s="44"/>
      <c r="CX35" s="45"/>
      <c r="CY35" s="44"/>
      <c r="CZ35" s="46"/>
      <c r="DD35" s="42"/>
      <c r="DL35" s="42"/>
      <c r="DM35" s="43"/>
      <c r="DN35" s="44"/>
      <c r="DO35" s="44"/>
      <c r="DP35" s="44"/>
      <c r="DQ35" s="44"/>
      <c r="DR35" s="45"/>
      <c r="DS35" s="44"/>
      <c r="DT35" s="46"/>
      <c r="DX35" s="42"/>
      <c r="EF35" s="42"/>
      <c r="EG35" s="43"/>
      <c r="EH35" s="44"/>
      <c r="EI35" s="44"/>
      <c r="EJ35" s="44"/>
      <c r="EK35" s="44"/>
      <c r="EL35" s="45"/>
      <c r="EM35" s="44"/>
      <c r="EN35" s="46"/>
      <c r="ER35" s="42"/>
      <c r="EZ35" s="42"/>
      <c r="FA35" s="43"/>
      <c r="FB35" s="44"/>
      <c r="FC35" s="44"/>
      <c r="FD35" s="44"/>
      <c r="FE35" s="44"/>
      <c r="FF35" s="45"/>
      <c r="FG35" s="44"/>
      <c r="FH35" s="46"/>
      <c r="FL35" s="42"/>
      <c r="FT35" s="42"/>
      <c r="FU35" s="43"/>
      <c r="FV35" s="44"/>
      <c r="FW35" s="44"/>
      <c r="FX35" s="44"/>
      <c r="FY35" s="44"/>
      <c r="FZ35" s="45"/>
      <c r="GA35" s="44"/>
      <c r="GB35" s="46"/>
      <c r="GF35" s="42"/>
      <c r="GN35" s="42"/>
      <c r="GO35" s="43"/>
      <c r="GP35" s="44"/>
      <c r="GQ35" s="44"/>
      <c r="GR35" s="44"/>
      <c r="GS35" s="44"/>
      <c r="GT35" s="45"/>
      <c r="GU35" s="44"/>
      <c r="GV35" s="46"/>
      <c r="GZ35" s="42"/>
      <c r="HH35" s="42"/>
      <c r="HI35" s="43"/>
      <c r="HJ35" s="44"/>
      <c r="HK35" s="44"/>
      <c r="HL35" s="44"/>
      <c r="HM35" s="44"/>
      <c r="HN35" s="45"/>
      <c r="HO35" s="44"/>
      <c r="HP35" s="46"/>
      <c r="HT35" s="42"/>
    </row>
    <row r="36" spans="1:11" s="39" customFormat="1" ht="25.5">
      <c r="A36" s="37" t="s">
        <v>105</v>
      </c>
      <c r="B36" s="48" t="s">
        <v>59</v>
      </c>
      <c r="C36" s="48" t="s">
        <v>53</v>
      </c>
      <c r="D36" s="48" t="s">
        <v>62</v>
      </c>
      <c r="E36" s="48" t="s">
        <v>108</v>
      </c>
      <c r="F36" s="48" t="s">
        <v>86</v>
      </c>
      <c r="G36" s="48"/>
      <c r="H36" s="48"/>
      <c r="I36" s="102">
        <f>I37</f>
        <v>200</v>
      </c>
      <c r="J36" s="63"/>
      <c r="K36" s="41"/>
    </row>
    <row r="37" spans="1:11" s="39" customFormat="1" ht="12.75" customHeight="1">
      <c r="A37" s="68" t="s">
        <v>111</v>
      </c>
      <c r="B37" s="48" t="s">
        <v>59</v>
      </c>
      <c r="C37" s="48" t="s">
        <v>53</v>
      </c>
      <c r="D37" s="48" t="s">
        <v>62</v>
      </c>
      <c r="E37" s="48" t="s">
        <v>108</v>
      </c>
      <c r="F37" s="48" t="s">
        <v>86</v>
      </c>
      <c r="G37" s="48" t="s">
        <v>113</v>
      </c>
      <c r="H37" s="48"/>
      <c r="I37" s="102">
        <f>I38</f>
        <v>200</v>
      </c>
      <c r="J37" s="63"/>
      <c r="K37" s="41"/>
    </row>
    <row r="38" spans="1:11" ht="14.25" customHeight="1">
      <c r="A38" s="50" t="s">
        <v>112</v>
      </c>
      <c r="B38" s="49" t="s">
        <v>59</v>
      </c>
      <c r="C38" s="49" t="s">
        <v>53</v>
      </c>
      <c r="D38" s="49" t="s">
        <v>62</v>
      </c>
      <c r="E38" s="49" t="s">
        <v>108</v>
      </c>
      <c r="F38" s="49" t="s">
        <v>86</v>
      </c>
      <c r="G38" s="49" t="s">
        <v>113</v>
      </c>
      <c r="H38" s="49" t="s">
        <v>114</v>
      </c>
      <c r="I38" s="105">
        <v>200</v>
      </c>
      <c r="J38" s="59"/>
      <c r="K38" s="40"/>
    </row>
    <row r="39" spans="1:11" s="39" customFormat="1" ht="12.75" customHeight="1">
      <c r="A39" s="65" t="s">
        <v>63</v>
      </c>
      <c r="B39" s="48" t="s">
        <v>59</v>
      </c>
      <c r="C39" s="61" t="s">
        <v>58</v>
      </c>
      <c r="D39" s="48"/>
      <c r="E39" s="48"/>
      <c r="F39" s="48"/>
      <c r="G39" s="48"/>
      <c r="H39" s="48"/>
      <c r="I39" s="100">
        <f>I40</f>
        <v>6593.88337</v>
      </c>
      <c r="J39" s="63"/>
      <c r="K39" s="41"/>
    </row>
    <row r="40" spans="1:11" s="39" customFormat="1" ht="12.75" customHeight="1">
      <c r="A40" s="65" t="s">
        <v>115</v>
      </c>
      <c r="B40" s="48" t="s">
        <v>59</v>
      </c>
      <c r="C40" s="48" t="s">
        <v>58</v>
      </c>
      <c r="D40" s="48" t="s">
        <v>65</v>
      </c>
      <c r="E40" s="48"/>
      <c r="F40" s="48"/>
      <c r="G40" s="48"/>
      <c r="H40" s="48"/>
      <c r="I40" s="104">
        <f>I41</f>
        <v>6593.88337</v>
      </c>
      <c r="J40" s="63"/>
      <c r="K40" s="41"/>
    </row>
    <row r="41" spans="1:11" s="39" customFormat="1" ht="15.75">
      <c r="A41" s="37" t="s">
        <v>104</v>
      </c>
      <c r="B41" s="48" t="s">
        <v>59</v>
      </c>
      <c r="C41" s="48" t="s">
        <v>58</v>
      </c>
      <c r="D41" s="48" t="s">
        <v>65</v>
      </c>
      <c r="E41" s="48" t="s">
        <v>108</v>
      </c>
      <c r="F41" s="48" t="s">
        <v>85</v>
      </c>
      <c r="G41" s="48"/>
      <c r="H41" s="48"/>
      <c r="I41" s="104">
        <f>I42</f>
        <v>6593.88337</v>
      </c>
      <c r="J41" s="63"/>
      <c r="K41" s="41"/>
    </row>
    <row r="42" spans="1:11" s="39" customFormat="1" ht="25.5">
      <c r="A42" s="37" t="s">
        <v>105</v>
      </c>
      <c r="B42" s="48" t="s">
        <v>59</v>
      </c>
      <c r="C42" s="48" t="s">
        <v>58</v>
      </c>
      <c r="D42" s="48" t="s">
        <v>65</v>
      </c>
      <c r="E42" s="48" t="s">
        <v>108</v>
      </c>
      <c r="F42" s="48" t="s">
        <v>86</v>
      </c>
      <c r="G42" s="48"/>
      <c r="H42" s="48"/>
      <c r="I42" s="104">
        <f>I43</f>
        <v>6593.88337</v>
      </c>
      <c r="J42" s="63"/>
      <c r="K42" s="41"/>
    </row>
    <row r="43" spans="1:11" s="39" customFormat="1" ht="25.5">
      <c r="A43" s="37" t="s">
        <v>117</v>
      </c>
      <c r="B43" s="48" t="s">
        <v>59</v>
      </c>
      <c r="C43" s="48" t="s">
        <v>58</v>
      </c>
      <c r="D43" s="48" t="s">
        <v>65</v>
      </c>
      <c r="E43" s="48" t="s">
        <v>108</v>
      </c>
      <c r="F43" s="48" t="s">
        <v>86</v>
      </c>
      <c r="G43" s="48" t="s">
        <v>134</v>
      </c>
      <c r="H43" s="48"/>
      <c r="I43" s="104">
        <f>I44+I45+I47+I46</f>
        <v>6593.88337</v>
      </c>
      <c r="J43" s="63"/>
      <c r="K43" s="41"/>
    </row>
    <row r="44" spans="1:11" ht="26.25">
      <c r="A44" s="66" t="s">
        <v>116</v>
      </c>
      <c r="B44" s="49" t="s">
        <v>59</v>
      </c>
      <c r="C44" s="49" t="s">
        <v>58</v>
      </c>
      <c r="D44" s="49" t="s">
        <v>65</v>
      </c>
      <c r="E44" s="49" t="s">
        <v>108</v>
      </c>
      <c r="F44" s="49" t="s">
        <v>86</v>
      </c>
      <c r="G44" s="49" t="s">
        <v>134</v>
      </c>
      <c r="H44" s="49" t="s">
        <v>118</v>
      </c>
      <c r="I44" s="105">
        <v>1227</v>
      </c>
      <c r="J44" s="59"/>
      <c r="K44" s="40"/>
    </row>
    <row r="45" spans="1:11" ht="15.75">
      <c r="A45" s="66" t="s">
        <v>97</v>
      </c>
      <c r="B45" s="49" t="s">
        <v>59</v>
      </c>
      <c r="C45" s="49" t="s">
        <v>58</v>
      </c>
      <c r="D45" s="49" t="s">
        <v>65</v>
      </c>
      <c r="E45" s="49" t="s">
        <v>108</v>
      </c>
      <c r="F45" s="49" t="s">
        <v>86</v>
      </c>
      <c r="G45" s="49" t="s">
        <v>134</v>
      </c>
      <c r="H45" s="49" t="s">
        <v>101</v>
      </c>
      <c r="I45" s="105">
        <f>2200-1200</f>
        <v>1000</v>
      </c>
      <c r="J45" s="59"/>
      <c r="K45" s="40"/>
    </row>
    <row r="46" spans="1:11" ht="26.25">
      <c r="A46" s="72" t="s">
        <v>122</v>
      </c>
      <c r="B46" s="49" t="s">
        <v>59</v>
      </c>
      <c r="C46" s="49" t="s">
        <v>58</v>
      </c>
      <c r="D46" s="49" t="s">
        <v>65</v>
      </c>
      <c r="E46" s="49" t="s">
        <v>108</v>
      </c>
      <c r="F46" s="49" t="s">
        <v>86</v>
      </c>
      <c r="G46" s="49" t="s">
        <v>134</v>
      </c>
      <c r="H46" s="49" t="s">
        <v>123</v>
      </c>
      <c r="I46" s="105">
        <f>1000-700</f>
        <v>300</v>
      </c>
      <c r="J46" s="59"/>
      <c r="K46" s="40"/>
    </row>
    <row r="47" spans="1:11" ht="25.5">
      <c r="A47" s="50" t="s">
        <v>120</v>
      </c>
      <c r="B47" s="49" t="s">
        <v>59</v>
      </c>
      <c r="C47" s="49" t="s">
        <v>58</v>
      </c>
      <c r="D47" s="49" t="s">
        <v>65</v>
      </c>
      <c r="E47" s="49" t="s">
        <v>108</v>
      </c>
      <c r="F47" s="49" t="s">
        <v>86</v>
      </c>
      <c r="G47" s="49" t="s">
        <v>134</v>
      </c>
      <c r="H47" s="49" t="s">
        <v>119</v>
      </c>
      <c r="I47" s="105">
        <f>4700-633.11663</f>
        <v>4066.88337</v>
      </c>
      <c r="J47" s="59"/>
      <c r="K47" s="40"/>
    </row>
    <row r="48" spans="1:11" s="39" customFormat="1" ht="12.75" customHeight="1">
      <c r="A48" s="65" t="s">
        <v>66</v>
      </c>
      <c r="B48" s="48" t="s">
        <v>59</v>
      </c>
      <c r="C48" s="61" t="s">
        <v>64</v>
      </c>
      <c r="D48" s="48"/>
      <c r="E48" s="48"/>
      <c r="F48" s="48"/>
      <c r="G48" s="48"/>
      <c r="H48" s="48"/>
      <c r="I48" s="100">
        <f>I63+I70+I49</f>
        <v>31116.90966</v>
      </c>
      <c r="J48" s="63"/>
      <c r="K48" s="41"/>
    </row>
    <row r="49" spans="1:11" s="39" customFormat="1" ht="15.75">
      <c r="A49" s="68" t="s">
        <v>67</v>
      </c>
      <c r="B49" s="48" t="s">
        <v>59</v>
      </c>
      <c r="C49" s="48" t="s">
        <v>64</v>
      </c>
      <c r="D49" s="48" t="s">
        <v>53</v>
      </c>
      <c r="E49" s="48"/>
      <c r="F49" s="48"/>
      <c r="G49" s="48"/>
      <c r="H49" s="48"/>
      <c r="I49" s="102">
        <f>I50+I55</f>
        <v>6868.70966</v>
      </c>
      <c r="J49" s="63"/>
      <c r="K49" s="41"/>
    </row>
    <row r="50" spans="1:11" s="39" customFormat="1" ht="15.75">
      <c r="A50" s="37" t="s">
        <v>104</v>
      </c>
      <c r="B50" s="48" t="s">
        <v>59</v>
      </c>
      <c r="C50" s="48" t="s">
        <v>64</v>
      </c>
      <c r="D50" s="48" t="s">
        <v>53</v>
      </c>
      <c r="E50" s="48" t="s">
        <v>108</v>
      </c>
      <c r="F50" s="48" t="s">
        <v>85</v>
      </c>
      <c r="G50" s="48"/>
      <c r="H50" s="48"/>
      <c r="I50" s="102">
        <f>I51</f>
        <v>3000</v>
      </c>
      <c r="J50" s="63"/>
      <c r="K50" s="41"/>
    </row>
    <row r="51" spans="1:11" s="39" customFormat="1" ht="25.5">
      <c r="A51" s="37" t="s">
        <v>137</v>
      </c>
      <c r="B51" s="48" t="s">
        <v>59</v>
      </c>
      <c r="C51" s="48" t="s">
        <v>64</v>
      </c>
      <c r="D51" s="48" t="s">
        <v>53</v>
      </c>
      <c r="E51" s="48" t="s">
        <v>108</v>
      </c>
      <c r="F51" s="48" t="s">
        <v>136</v>
      </c>
      <c r="G51" s="48"/>
      <c r="H51" s="48"/>
      <c r="I51" s="102">
        <f>I52</f>
        <v>3000</v>
      </c>
      <c r="J51" s="63"/>
      <c r="K51" s="41"/>
    </row>
    <row r="52" spans="1:11" s="39" customFormat="1" ht="12.75" customHeight="1">
      <c r="A52" s="68" t="s">
        <v>68</v>
      </c>
      <c r="B52" s="48" t="s">
        <v>59</v>
      </c>
      <c r="C52" s="48" t="s">
        <v>64</v>
      </c>
      <c r="D52" s="48" t="s">
        <v>53</v>
      </c>
      <c r="E52" s="48" t="s">
        <v>108</v>
      </c>
      <c r="F52" s="48" t="s">
        <v>136</v>
      </c>
      <c r="G52" s="48" t="s">
        <v>138</v>
      </c>
      <c r="H52" s="48"/>
      <c r="I52" s="104">
        <f>I53+I54</f>
        <v>3000</v>
      </c>
      <c r="J52" s="63"/>
      <c r="K52" s="41"/>
    </row>
    <row r="53" spans="1:11" s="39" customFormat="1" ht="24.75" customHeight="1">
      <c r="A53" s="66" t="s">
        <v>116</v>
      </c>
      <c r="B53" s="49" t="s">
        <v>59</v>
      </c>
      <c r="C53" s="49" t="s">
        <v>64</v>
      </c>
      <c r="D53" s="49" t="s">
        <v>53</v>
      </c>
      <c r="E53" s="49" t="s">
        <v>108</v>
      </c>
      <c r="F53" s="49" t="s">
        <v>136</v>
      </c>
      <c r="G53" s="49" t="s">
        <v>138</v>
      </c>
      <c r="H53" s="49" t="s">
        <v>118</v>
      </c>
      <c r="I53" s="105">
        <v>2500</v>
      </c>
      <c r="J53" s="59"/>
      <c r="K53" s="41"/>
    </row>
    <row r="54" spans="1:11" s="39" customFormat="1" ht="24.75" customHeight="1">
      <c r="A54" s="66" t="s">
        <v>97</v>
      </c>
      <c r="B54" s="49" t="s">
        <v>59</v>
      </c>
      <c r="C54" s="49" t="s">
        <v>64</v>
      </c>
      <c r="D54" s="49" t="s">
        <v>53</v>
      </c>
      <c r="E54" s="49" t="s">
        <v>108</v>
      </c>
      <c r="F54" s="49" t="s">
        <v>136</v>
      </c>
      <c r="G54" s="49" t="s">
        <v>138</v>
      </c>
      <c r="H54" s="49" t="s">
        <v>101</v>
      </c>
      <c r="I54" s="105">
        <v>500</v>
      </c>
      <c r="J54" s="59"/>
      <c r="K54" s="41"/>
    </row>
    <row r="55" spans="1:11" s="39" customFormat="1" ht="24.75" customHeight="1">
      <c r="A55" s="118" t="s">
        <v>159</v>
      </c>
      <c r="B55" s="48" t="s">
        <v>59</v>
      </c>
      <c r="C55" s="48" t="s">
        <v>64</v>
      </c>
      <c r="D55" s="48" t="s">
        <v>53</v>
      </c>
      <c r="E55" s="48" t="s">
        <v>58</v>
      </c>
      <c r="F55" s="48"/>
      <c r="G55" s="48"/>
      <c r="H55" s="48"/>
      <c r="I55" s="104">
        <f>I56</f>
        <v>3868.70966</v>
      </c>
      <c r="J55" s="63"/>
      <c r="K55" s="41"/>
    </row>
    <row r="56" spans="1:11" s="39" customFormat="1" ht="39" customHeight="1">
      <c r="A56" s="110" t="s">
        <v>160</v>
      </c>
      <c r="B56" s="49" t="s">
        <v>59</v>
      </c>
      <c r="C56" s="49" t="s">
        <v>64</v>
      </c>
      <c r="D56" s="49" t="s">
        <v>53</v>
      </c>
      <c r="E56" s="49" t="s">
        <v>58</v>
      </c>
      <c r="F56" s="49" t="s">
        <v>85</v>
      </c>
      <c r="G56" s="49"/>
      <c r="H56" s="49"/>
      <c r="I56" s="104">
        <f>I57+I60</f>
        <v>3868.70966</v>
      </c>
      <c r="J56" s="59"/>
      <c r="K56" s="41"/>
    </row>
    <row r="57" spans="1:11" s="39" customFormat="1" ht="24.75" customHeight="1">
      <c r="A57" s="111" t="s">
        <v>164</v>
      </c>
      <c r="B57" s="49" t="s">
        <v>59</v>
      </c>
      <c r="C57" s="49" t="s">
        <v>64</v>
      </c>
      <c r="D57" s="49" t="s">
        <v>53</v>
      </c>
      <c r="E57" s="49" t="s">
        <v>58</v>
      </c>
      <c r="F57" s="49" t="s">
        <v>92</v>
      </c>
      <c r="G57" s="49" t="s">
        <v>165</v>
      </c>
      <c r="H57" s="49"/>
      <c r="I57" s="104">
        <f>I58+I59</f>
        <v>2656.493</v>
      </c>
      <c r="J57" s="59"/>
      <c r="K57" s="41"/>
    </row>
    <row r="58" spans="1:11" s="39" customFormat="1" ht="24.75" customHeight="1">
      <c r="A58" s="116" t="s">
        <v>122</v>
      </c>
      <c r="B58" s="49" t="s">
        <v>59</v>
      </c>
      <c r="C58" s="49" t="s">
        <v>64</v>
      </c>
      <c r="D58" s="49" t="s">
        <v>53</v>
      </c>
      <c r="E58" s="49" t="s">
        <v>58</v>
      </c>
      <c r="F58" s="49" t="s">
        <v>92</v>
      </c>
      <c r="G58" s="49" t="s">
        <v>165</v>
      </c>
      <c r="H58" s="49" t="s">
        <v>123</v>
      </c>
      <c r="I58" s="105">
        <v>1760</v>
      </c>
      <c r="J58" s="59"/>
      <c r="K58" s="41"/>
    </row>
    <row r="59" spans="1:11" s="39" customFormat="1" ht="24.75" customHeight="1">
      <c r="A59" s="66" t="s">
        <v>97</v>
      </c>
      <c r="B59" s="49" t="s">
        <v>59</v>
      </c>
      <c r="C59" s="49" t="s">
        <v>64</v>
      </c>
      <c r="D59" s="49" t="s">
        <v>53</v>
      </c>
      <c r="E59" s="49" t="s">
        <v>58</v>
      </c>
      <c r="F59" s="49" t="s">
        <v>92</v>
      </c>
      <c r="G59" s="49" t="s">
        <v>165</v>
      </c>
      <c r="H59" s="49" t="s">
        <v>101</v>
      </c>
      <c r="I59" s="105">
        <v>896.493</v>
      </c>
      <c r="J59" s="59"/>
      <c r="K59" s="41"/>
    </row>
    <row r="60" spans="1:11" s="39" customFormat="1" ht="49.5" customHeight="1">
      <c r="A60" s="120" t="s">
        <v>161</v>
      </c>
      <c r="B60" s="119" t="s">
        <v>59</v>
      </c>
      <c r="C60" s="119" t="s">
        <v>64</v>
      </c>
      <c r="D60" s="119" t="s">
        <v>53</v>
      </c>
      <c r="E60" s="119" t="s">
        <v>58</v>
      </c>
      <c r="F60" s="119" t="s">
        <v>162</v>
      </c>
      <c r="G60" s="119"/>
      <c r="H60" s="119"/>
      <c r="I60" s="104">
        <f>I61</f>
        <v>1212.21666</v>
      </c>
      <c r="J60" s="59"/>
      <c r="K60" s="41"/>
    </row>
    <row r="61" spans="1:11" s="39" customFormat="1" ht="24.75" customHeight="1">
      <c r="A61" s="110" t="s">
        <v>163</v>
      </c>
      <c r="B61" s="49" t="s">
        <v>59</v>
      </c>
      <c r="C61" s="49" t="s">
        <v>64</v>
      </c>
      <c r="D61" s="49" t="s">
        <v>53</v>
      </c>
      <c r="E61" s="49" t="s">
        <v>58</v>
      </c>
      <c r="F61" s="49" t="s">
        <v>162</v>
      </c>
      <c r="G61" s="49" t="s">
        <v>169</v>
      </c>
      <c r="H61" s="49"/>
      <c r="I61" s="104">
        <f>I62</f>
        <v>1212.21666</v>
      </c>
      <c r="J61" s="59"/>
      <c r="K61" s="41"/>
    </row>
    <row r="62" spans="1:11" s="115" customFormat="1" ht="24.75" customHeight="1">
      <c r="A62" s="116" t="s">
        <v>122</v>
      </c>
      <c r="B62" s="49" t="s">
        <v>59</v>
      </c>
      <c r="C62" s="49" t="s">
        <v>64</v>
      </c>
      <c r="D62" s="49" t="s">
        <v>53</v>
      </c>
      <c r="E62" s="49" t="s">
        <v>58</v>
      </c>
      <c r="F62" s="49" t="s">
        <v>162</v>
      </c>
      <c r="G62" s="117" t="s">
        <v>169</v>
      </c>
      <c r="H62" s="117" t="s">
        <v>123</v>
      </c>
      <c r="I62" s="112">
        <f>1212.21667-0.00001</f>
        <v>1212.21666</v>
      </c>
      <c r="J62" s="113"/>
      <c r="K62" s="114"/>
    </row>
    <row r="63" spans="1:11" s="39" customFormat="1" ht="12.75" customHeight="1">
      <c r="A63" s="65" t="s">
        <v>69</v>
      </c>
      <c r="B63" s="48" t="s">
        <v>59</v>
      </c>
      <c r="C63" s="48" t="s">
        <v>64</v>
      </c>
      <c r="D63" s="48" t="s">
        <v>55</v>
      </c>
      <c r="E63" s="48"/>
      <c r="F63" s="48"/>
      <c r="G63" s="48"/>
      <c r="H63" s="48"/>
      <c r="I63" s="104">
        <f>I64</f>
        <v>6390</v>
      </c>
      <c r="J63" s="63"/>
      <c r="K63" s="41"/>
    </row>
    <row r="64" spans="1:11" s="39" customFormat="1" ht="15.75">
      <c r="A64" s="37" t="s">
        <v>104</v>
      </c>
      <c r="B64" s="48" t="s">
        <v>59</v>
      </c>
      <c r="C64" s="73" t="s">
        <v>64</v>
      </c>
      <c r="D64" s="73" t="s">
        <v>55</v>
      </c>
      <c r="E64" s="73" t="s">
        <v>108</v>
      </c>
      <c r="F64" s="73" t="s">
        <v>85</v>
      </c>
      <c r="G64" s="48"/>
      <c r="H64" s="48"/>
      <c r="I64" s="104">
        <f>I65</f>
        <v>6390</v>
      </c>
      <c r="J64" s="63"/>
      <c r="K64" s="41"/>
    </row>
    <row r="65" spans="1:11" s="39" customFormat="1" ht="25.5">
      <c r="A65" s="37" t="s">
        <v>137</v>
      </c>
      <c r="B65" s="48" t="s">
        <v>59</v>
      </c>
      <c r="C65" s="73" t="s">
        <v>64</v>
      </c>
      <c r="D65" s="73" t="s">
        <v>55</v>
      </c>
      <c r="E65" s="73" t="s">
        <v>108</v>
      </c>
      <c r="F65" s="73" t="s">
        <v>136</v>
      </c>
      <c r="G65" s="48"/>
      <c r="H65" s="48"/>
      <c r="I65" s="104">
        <f>I66</f>
        <v>6390</v>
      </c>
      <c r="J65" s="63"/>
      <c r="K65" s="41"/>
    </row>
    <row r="66" spans="1:11" s="39" customFormat="1" ht="12.75" customHeight="1">
      <c r="A66" s="74" t="s">
        <v>70</v>
      </c>
      <c r="B66" s="48" t="s">
        <v>59</v>
      </c>
      <c r="C66" s="73" t="s">
        <v>64</v>
      </c>
      <c r="D66" s="73" t="s">
        <v>55</v>
      </c>
      <c r="E66" s="73" t="s">
        <v>108</v>
      </c>
      <c r="F66" s="73" t="s">
        <v>136</v>
      </c>
      <c r="G66" s="73" t="s">
        <v>139</v>
      </c>
      <c r="H66" s="73"/>
      <c r="I66" s="104">
        <f>I67+I68+I69</f>
        <v>6390</v>
      </c>
      <c r="J66" s="63"/>
      <c r="K66" s="41"/>
    </row>
    <row r="67" spans="1:11" s="39" customFormat="1" ht="26.25">
      <c r="A67" s="66" t="s">
        <v>116</v>
      </c>
      <c r="B67" s="49" t="s">
        <v>59</v>
      </c>
      <c r="C67" s="75" t="s">
        <v>64</v>
      </c>
      <c r="D67" s="75" t="s">
        <v>55</v>
      </c>
      <c r="E67" s="75" t="s">
        <v>108</v>
      </c>
      <c r="F67" s="75" t="s">
        <v>136</v>
      </c>
      <c r="G67" s="75" t="s">
        <v>139</v>
      </c>
      <c r="H67" s="75" t="s">
        <v>118</v>
      </c>
      <c r="I67" s="105">
        <v>700</v>
      </c>
      <c r="J67" s="59"/>
      <c r="K67" s="41"/>
    </row>
    <row r="68" spans="1:11" ht="15.75">
      <c r="A68" s="66" t="s">
        <v>97</v>
      </c>
      <c r="B68" s="49" t="s">
        <v>59</v>
      </c>
      <c r="C68" s="75" t="s">
        <v>64</v>
      </c>
      <c r="D68" s="75" t="s">
        <v>55</v>
      </c>
      <c r="E68" s="75" t="s">
        <v>108</v>
      </c>
      <c r="F68" s="75" t="s">
        <v>136</v>
      </c>
      <c r="G68" s="75" t="s">
        <v>139</v>
      </c>
      <c r="H68" s="75" t="s">
        <v>101</v>
      </c>
      <c r="I68" s="105">
        <f>360+300</f>
        <v>660</v>
      </c>
      <c r="J68" s="59"/>
      <c r="K68" s="40"/>
    </row>
    <row r="69" spans="1:11" ht="25.5">
      <c r="A69" s="50" t="s">
        <v>120</v>
      </c>
      <c r="B69" s="49" t="s">
        <v>59</v>
      </c>
      <c r="C69" s="75" t="s">
        <v>64</v>
      </c>
      <c r="D69" s="75" t="s">
        <v>55</v>
      </c>
      <c r="E69" s="75" t="s">
        <v>108</v>
      </c>
      <c r="F69" s="75" t="s">
        <v>136</v>
      </c>
      <c r="G69" s="75" t="s">
        <v>139</v>
      </c>
      <c r="H69" s="75" t="s">
        <v>119</v>
      </c>
      <c r="I69" s="105">
        <f>6040-1010</f>
        <v>5030</v>
      </c>
      <c r="J69" s="59"/>
      <c r="K69" s="40"/>
    </row>
    <row r="70" spans="1:11" s="39" customFormat="1" ht="12.75" customHeight="1">
      <c r="A70" s="68" t="s">
        <v>71</v>
      </c>
      <c r="B70" s="48" t="s">
        <v>59</v>
      </c>
      <c r="C70" s="48" t="s">
        <v>64</v>
      </c>
      <c r="D70" s="48" t="s">
        <v>72</v>
      </c>
      <c r="E70" s="48"/>
      <c r="F70" s="48"/>
      <c r="G70" s="48"/>
      <c r="H70" s="48"/>
      <c r="I70" s="102">
        <f>I71</f>
        <v>17858.2</v>
      </c>
      <c r="J70" s="63"/>
      <c r="K70" s="41"/>
    </row>
    <row r="71" spans="1:11" s="39" customFormat="1" ht="15.75">
      <c r="A71" s="37" t="s">
        <v>104</v>
      </c>
      <c r="B71" s="48" t="s">
        <v>59</v>
      </c>
      <c r="C71" s="48" t="s">
        <v>64</v>
      </c>
      <c r="D71" s="48" t="s">
        <v>72</v>
      </c>
      <c r="E71" s="48" t="s">
        <v>108</v>
      </c>
      <c r="F71" s="48" t="s">
        <v>85</v>
      </c>
      <c r="G71" s="48"/>
      <c r="H71" s="48"/>
      <c r="I71" s="102">
        <f>I72</f>
        <v>17858.2</v>
      </c>
      <c r="J71" s="63"/>
      <c r="K71" s="41"/>
    </row>
    <row r="72" spans="1:11" s="39" customFormat="1" ht="25.5">
      <c r="A72" s="37" t="s">
        <v>105</v>
      </c>
      <c r="B72" s="48" t="s">
        <v>59</v>
      </c>
      <c r="C72" s="48" t="s">
        <v>64</v>
      </c>
      <c r="D72" s="48" t="s">
        <v>72</v>
      </c>
      <c r="E72" s="48" t="s">
        <v>108</v>
      </c>
      <c r="F72" s="48" t="s">
        <v>86</v>
      </c>
      <c r="G72" s="48"/>
      <c r="H72" s="48"/>
      <c r="I72" s="102">
        <f>I73+I76+I78</f>
        <v>17858.2</v>
      </c>
      <c r="J72" s="63"/>
      <c r="K72" s="41"/>
    </row>
    <row r="73" spans="1:11" s="39" customFormat="1" ht="12.75" customHeight="1">
      <c r="A73" s="47" t="s">
        <v>73</v>
      </c>
      <c r="B73" s="48" t="s">
        <v>59</v>
      </c>
      <c r="C73" s="48" t="s">
        <v>64</v>
      </c>
      <c r="D73" s="48" t="s">
        <v>72</v>
      </c>
      <c r="E73" s="48" t="s">
        <v>108</v>
      </c>
      <c r="F73" s="48" t="s">
        <v>86</v>
      </c>
      <c r="G73" s="48" t="s">
        <v>121</v>
      </c>
      <c r="H73" s="48"/>
      <c r="I73" s="102">
        <f>I74+I75</f>
        <v>6378.5</v>
      </c>
      <c r="J73" s="63"/>
      <c r="K73" s="41"/>
    </row>
    <row r="74" spans="1:11" ht="15.75">
      <c r="A74" s="66" t="s">
        <v>97</v>
      </c>
      <c r="B74" s="49" t="s">
        <v>59</v>
      </c>
      <c r="C74" s="49" t="s">
        <v>64</v>
      </c>
      <c r="D74" s="49" t="s">
        <v>72</v>
      </c>
      <c r="E74" s="49" t="s">
        <v>108</v>
      </c>
      <c r="F74" s="49" t="s">
        <v>86</v>
      </c>
      <c r="G74" s="49" t="s">
        <v>121</v>
      </c>
      <c r="H74" s="49" t="s">
        <v>101</v>
      </c>
      <c r="I74" s="103">
        <f>3300+300+100</f>
        <v>3700</v>
      </c>
      <c r="J74" s="59"/>
      <c r="K74" s="40"/>
    </row>
    <row r="75" spans="1:11" ht="26.25">
      <c r="A75" s="72" t="s">
        <v>122</v>
      </c>
      <c r="B75" s="49" t="s">
        <v>59</v>
      </c>
      <c r="C75" s="49" t="s">
        <v>64</v>
      </c>
      <c r="D75" s="49" t="s">
        <v>72</v>
      </c>
      <c r="E75" s="49" t="s">
        <v>108</v>
      </c>
      <c r="F75" s="49" t="s">
        <v>86</v>
      </c>
      <c r="G75" s="49" t="s">
        <v>121</v>
      </c>
      <c r="H75" s="49" t="s">
        <v>123</v>
      </c>
      <c r="I75" s="105">
        <v>2678.5</v>
      </c>
      <c r="J75" s="59"/>
      <c r="K75" s="40"/>
    </row>
    <row r="76" spans="1:11" s="39" customFormat="1" ht="12.75" customHeight="1">
      <c r="A76" s="47" t="s">
        <v>74</v>
      </c>
      <c r="B76" s="48" t="s">
        <v>59</v>
      </c>
      <c r="C76" s="48" t="s">
        <v>64</v>
      </c>
      <c r="D76" s="48" t="s">
        <v>72</v>
      </c>
      <c r="E76" s="48" t="s">
        <v>108</v>
      </c>
      <c r="F76" s="48" t="s">
        <v>86</v>
      </c>
      <c r="G76" s="48" t="s">
        <v>124</v>
      </c>
      <c r="H76" s="48"/>
      <c r="I76" s="102">
        <f>I77</f>
        <v>1000</v>
      </c>
      <c r="J76" s="63"/>
      <c r="K76" s="41"/>
    </row>
    <row r="77" spans="1:11" ht="25.5">
      <c r="A77" s="50" t="s">
        <v>120</v>
      </c>
      <c r="B77" s="49" t="s">
        <v>59</v>
      </c>
      <c r="C77" s="49" t="s">
        <v>64</v>
      </c>
      <c r="D77" s="49" t="s">
        <v>72</v>
      </c>
      <c r="E77" s="49" t="s">
        <v>108</v>
      </c>
      <c r="F77" s="49" t="s">
        <v>86</v>
      </c>
      <c r="G77" s="49" t="s">
        <v>124</v>
      </c>
      <c r="H77" s="49" t="s">
        <v>119</v>
      </c>
      <c r="I77" s="105">
        <v>1000</v>
      </c>
      <c r="J77" s="59"/>
      <c r="K77" s="40"/>
    </row>
    <row r="78" spans="1:11" s="39" customFormat="1" ht="15.75">
      <c r="A78" s="76" t="s">
        <v>125</v>
      </c>
      <c r="B78" s="48" t="s">
        <v>59</v>
      </c>
      <c r="C78" s="70" t="s">
        <v>64</v>
      </c>
      <c r="D78" s="70" t="s">
        <v>72</v>
      </c>
      <c r="E78" s="48" t="s">
        <v>108</v>
      </c>
      <c r="F78" s="48" t="s">
        <v>86</v>
      </c>
      <c r="G78" s="70" t="s">
        <v>126</v>
      </c>
      <c r="H78" s="70"/>
      <c r="I78" s="102">
        <f>I79+I80+I81</f>
        <v>10479.7</v>
      </c>
      <c r="J78" s="63"/>
      <c r="K78" s="41"/>
    </row>
    <row r="79" spans="1:11" ht="26.25">
      <c r="A79" s="66" t="s">
        <v>116</v>
      </c>
      <c r="B79" s="49" t="s">
        <v>59</v>
      </c>
      <c r="C79" s="71" t="s">
        <v>64</v>
      </c>
      <c r="D79" s="71" t="s">
        <v>72</v>
      </c>
      <c r="E79" s="49" t="s">
        <v>108</v>
      </c>
      <c r="F79" s="49" t="s">
        <v>86</v>
      </c>
      <c r="G79" s="71" t="s">
        <v>126</v>
      </c>
      <c r="H79" s="71" t="s">
        <v>118</v>
      </c>
      <c r="I79" s="103">
        <v>300</v>
      </c>
      <c r="J79" s="59"/>
      <c r="K79" s="40"/>
    </row>
    <row r="80" spans="1:11" ht="15.75">
      <c r="A80" s="66" t="s">
        <v>97</v>
      </c>
      <c r="B80" s="49" t="s">
        <v>59</v>
      </c>
      <c r="C80" s="71" t="s">
        <v>64</v>
      </c>
      <c r="D80" s="71" t="s">
        <v>72</v>
      </c>
      <c r="E80" s="49" t="s">
        <v>108</v>
      </c>
      <c r="F80" s="49" t="s">
        <v>86</v>
      </c>
      <c r="G80" s="71" t="s">
        <v>126</v>
      </c>
      <c r="H80" s="71" t="s">
        <v>101</v>
      </c>
      <c r="I80" s="103">
        <f>446.2+4000+1400+1127-3000</f>
        <v>3973.2</v>
      </c>
      <c r="J80" s="59"/>
      <c r="K80" s="40"/>
    </row>
    <row r="81" spans="1:11" ht="25.5">
      <c r="A81" s="50" t="s">
        <v>120</v>
      </c>
      <c r="B81" s="49" t="s">
        <v>59</v>
      </c>
      <c r="C81" s="71" t="s">
        <v>64</v>
      </c>
      <c r="D81" s="71" t="s">
        <v>72</v>
      </c>
      <c r="E81" s="49" t="s">
        <v>108</v>
      </c>
      <c r="F81" s="49" t="s">
        <v>86</v>
      </c>
      <c r="G81" s="71" t="s">
        <v>126</v>
      </c>
      <c r="H81" s="71" t="s">
        <v>119</v>
      </c>
      <c r="I81" s="103">
        <v>6206.5</v>
      </c>
      <c r="J81" s="59"/>
      <c r="K81" s="40"/>
    </row>
    <row r="82" spans="1:10" s="39" customFormat="1" ht="12.75" customHeight="1">
      <c r="A82" s="77" t="s">
        <v>75</v>
      </c>
      <c r="B82" s="48"/>
      <c r="C82" s="78" t="s">
        <v>76</v>
      </c>
      <c r="D82" s="78"/>
      <c r="E82" s="78"/>
      <c r="F82" s="78"/>
      <c r="G82" s="78"/>
      <c r="H82" s="78"/>
      <c r="I82" s="98">
        <f>I84+I89</f>
        <v>40.8</v>
      </c>
      <c r="J82" s="79"/>
    </row>
    <row r="83" spans="1:10" s="39" customFormat="1" ht="12.75" customHeight="1">
      <c r="A83" s="77" t="s">
        <v>77</v>
      </c>
      <c r="B83" s="48"/>
      <c r="C83" s="78" t="s">
        <v>76</v>
      </c>
      <c r="D83" s="78" t="s">
        <v>53</v>
      </c>
      <c r="E83" s="78"/>
      <c r="F83" s="78"/>
      <c r="G83" s="78"/>
      <c r="H83" s="78"/>
      <c r="I83" s="98">
        <f>I84</f>
        <v>40.8</v>
      </c>
      <c r="J83" s="79"/>
    </row>
    <row r="84" spans="1:10" s="39" customFormat="1" ht="15.75">
      <c r="A84" s="37" t="s">
        <v>104</v>
      </c>
      <c r="B84" s="48" t="s">
        <v>59</v>
      </c>
      <c r="C84" s="70" t="s">
        <v>76</v>
      </c>
      <c r="D84" s="70" t="s">
        <v>53</v>
      </c>
      <c r="E84" s="70" t="s">
        <v>108</v>
      </c>
      <c r="F84" s="70" t="s">
        <v>85</v>
      </c>
      <c r="G84" s="80"/>
      <c r="H84" s="70"/>
      <c r="I84" s="98">
        <f>I85</f>
        <v>40.8</v>
      </c>
      <c r="J84" s="79"/>
    </row>
    <row r="85" spans="1:10" s="39" customFormat="1" ht="25.5">
      <c r="A85" s="37" t="s">
        <v>105</v>
      </c>
      <c r="B85" s="48" t="s">
        <v>59</v>
      </c>
      <c r="C85" s="70" t="s">
        <v>76</v>
      </c>
      <c r="D85" s="70" t="s">
        <v>53</v>
      </c>
      <c r="E85" s="70" t="s">
        <v>108</v>
      </c>
      <c r="F85" s="70" t="s">
        <v>86</v>
      </c>
      <c r="G85" s="80"/>
      <c r="H85" s="70"/>
      <c r="I85" s="98">
        <f>I86</f>
        <v>40.8</v>
      </c>
      <c r="J85" s="79"/>
    </row>
    <row r="86" spans="1:10" s="39" customFormat="1" ht="15.75">
      <c r="A86" s="37" t="s">
        <v>128</v>
      </c>
      <c r="B86" s="48" t="s">
        <v>59</v>
      </c>
      <c r="C86" s="70" t="s">
        <v>76</v>
      </c>
      <c r="D86" s="70" t="s">
        <v>53</v>
      </c>
      <c r="E86" s="70" t="s">
        <v>108</v>
      </c>
      <c r="F86" s="70" t="s">
        <v>86</v>
      </c>
      <c r="G86" s="80">
        <v>8200</v>
      </c>
      <c r="H86" s="70"/>
      <c r="I86" s="98">
        <f>I87</f>
        <v>40.8</v>
      </c>
      <c r="J86" s="79"/>
    </row>
    <row r="87" spans="1:10" s="39" customFormat="1" ht="15.75">
      <c r="A87" s="37" t="s">
        <v>129</v>
      </c>
      <c r="B87" s="48" t="s">
        <v>59</v>
      </c>
      <c r="C87" s="73" t="s">
        <v>76</v>
      </c>
      <c r="D87" s="73" t="s">
        <v>53</v>
      </c>
      <c r="E87" s="73" t="s">
        <v>108</v>
      </c>
      <c r="F87" s="73" t="s">
        <v>86</v>
      </c>
      <c r="G87" s="81">
        <v>8213</v>
      </c>
      <c r="H87" s="73"/>
      <c r="I87" s="98">
        <f>I88</f>
        <v>40.8</v>
      </c>
      <c r="J87" s="79"/>
    </row>
    <row r="88" spans="1:9" ht="26.25">
      <c r="A88" s="82" t="s">
        <v>130</v>
      </c>
      <c r="B88" s="49" t="s">
        <v>59</v>
      </c>
      <c r="C88" s="71" t="s">
        <v>76</v>
      </c>
      <c r="D88" s="71" t="s">
        <v>53</v>
      </c>
      <c r="E88" s="71" t="s">
        <v>108</v>
      </c>
      <c r="F88" s="71" t="s">
        <v>86</v>
      </c>
      <c r="G88" s="83">
        <v>8213</v>
      </c>
      <c r="H88" s="71" t="s">
        <v>127</v>
      </c>
      <c r="I88" s="97">
        <v>40.8</v>
      </c>
    </row>
    <row r="89" spans="1:9" ht="12.75" customHeight="1" hidden="1">
      <c r="A89" s="67" t="s">
        <v>81</v>
      </c>
      <c r="B89" s="48"/>
      <c r="C89" s="70" t="s">
        <v>76</v>
      </c>
      <c r="D89" s="70" t="s">
        <v>72</v>
      </c>
      <c r="E89" s="70"/>
      <c r="F89" s="70"/>
      <c r="G89" s="80"/>
      <c r="H89" s="70"/>
      <c r="I89" s="22">
        <f>I97+I90</f>
        <v>0</v>
      </c>
    </row>
    <row r="90" spans="1:9" ht="12.75" customHeight="1" hidden="1">
      <c r="A90" s="76" t="s">
        <v>82</v>
      </c>
      <c r="B90" s="48" t="s">
        <v>59</v>
      </c>
      <c r="C90" s="70" t="s">
        <v>76</v>
      </c>
      <c r="D90" s="70" t="s">
        <v>72</v>
      </c>
      <c r="E90" s="70"/>
      <c r="F90" s="70"/>
      <c r="G90" s="80">
        <v>5058600</v>
      </c>
      <c r="H90" s="70"/>
      <c r="I90" s="22">
        <f>I91</f>
        <v>0</v>
      </c>
    </row>
    <row r="91" spans="1:9" ht="12.75" customHeight="1" hidden="1">
      <c r="A91" s="84" t="s">
        <v>78</v>
      </c>
      <c r="B91" s="49" t="s">
        <v>59</v>
      </c>
      <c r="C91" s="71" t="s">
        <v>76</v>
      </c>
      <c r="D91" s="71" t="s">
        <v>72</v>
      </c>
      <c r="E91" s="71"/>
      <c r="F91" s="71"/>
      <c r="G91" s="83">
        <v>5058600</v>
      </c>
      <c r="H91" s="71" t="s">
        <v>79</v>
      </c>
      <c r="I91" s="21">
        <f>I92</f>
        <v>0</v>
      </c>
    </row>
    <row r="92" spans="1:9" ht="12.75" customHeight="1" hidden="1">
      <c r="A92" s="84" t="s">
        <v>80</v>
      </c>
      <c r="B92" s="49" t="s">
        <v>59</v>
      </c>
      <c r="C92" s="71" t="s">
        <v>76</v>
      </c>
      <c r="D92" s="71" t="s">
        <v>72</v>
      </c>
      <c r="E92" s="71"/>
      <c r="F92" s="71"/>
      <c r="G92" s="83">
        <v>5058600</v>
      </c>
      <c r="H92" s="71" t="s">
        <v>79</v>
      </c>
      <c r="I92" s="21">
        <f>I93</f>
        <v>0</v>
      </c>
    </row>
    <row r="93" spans="1:9" ht="12.75" customHeight="1" hidden="1">
      <c r="A93" s="51" t="s">
        <v>83</v>
      </c>
      <c r="B93" s="49" t="s">
        <v>59</v>
      </c>
      <c r="C93" s="71" t="s">
        <v>76</v>
      </c>
      <c r="D93" s="71" t="s">
        <v>72</v>
      </c>
      <c r="E93" s="71"/>
      <c r="F93" s="71"/>
      <c r="G93" s="83">
        <v>5058600</v>
      </c>
      <c r="H93" s="71" t="s">
        <v>79</v>
      </c>
      <c r="I93" s="21"/>
    </row>
  </sheetData>
  <sheetProtection/>
  <mergeCells count="7">
    <mergeCell ref="E9:G9"/>
    <mergeCell ref="A3:I3"/>
    <mergeCell ref="A2:I2"/>
    <mergeCell ref="A1:I1"/>
    <mergeCell ref="A5:I5"/>
    <mergeCell ref="A4:I4"/>
    <mergeCell ref="A7:I7"/>
  </mergeCells>
  <conditionalFormatting sqref="Q35:X35 AK35:AR35 BE35:BL35 BY35:CF35 CS35:CZ35 DM35:DT35 EG35:EN35 FA35:FH35 FU35:GB35 GO35:GV35 HI35:HP35 B82:B93 B29:H29 A17:H28 A30:H38 B38:B43 A84:A85 B40:H81 A41:A81">
    <cfRule type="expression" priority="130" dxfId="2" stopIfTrue="1">
      <formula>NA()</formula>
    </cfRule>
    <cfRule type="expression" priority="131" dxfId="1" stopIfTrue="1">
      <formula>"#REF!&lt;&gt;"""""</formula>
    </cfRule>
    <cfRule type="expression" priority="132" dxfId="0" stopIfTrue="1">
      <formula>NA()</formula>
    </cfRule>
  </conditionalFormatting>
  <conditionalFormatting sqref="A77 C77:I77 A67 C48:I48 A43 A48 C39:I39 A39:A41 B17:B18 H11:I16 A27 A50 A63:A65 A71:A72 A79 A84:A85 A10:G16">
    <cfRule type="expression" priority="128" dxfId="2" stopIfTrue="1">
      <formula>NA()</formula>
    </cfRule>
    <cfRule type="expression" priority="129" dxfId="1" stopIfTrue="1">
      <formula>NA()</formula>
    </cfRule>
  </conditionalFormatting>
  <conditionalFormatting sqref="A12:A16 G13:H16">
    <cfRule type="expression" priority="125" dxfId="2" stopIfTrue="1">
      <formula>$G12=""</formula>
    </cfRule>
    <cfRule type="expression" priority="126" dxfId="1" stopIfTrue="1">
      <formula>#REF!&lt;&gt;""</formula>
    </cfRule>
    <cfRule type="expression" priority="127" dxfId="0" stopIfTrue="1">
      <formula>AND($H12="",$G12&lt;&gt;"")</formula>
    </cfRule>
  </conditionalFormatting>
  <conditionalFormatting sqref="A15:A16 A29:A33">
    <cfRule type="expression" priority="101" dxfId="2" stopIfTrue="1">
      <formula>$G15=""</formula>
    </cfRule>
    <cfRule type="expression" priority="102" dxfId="1" stopIfTrue="1">
      <formula>#REF!&lt;&gt;""</formula>
    </cfRule>
    <cfRule type="expression" priority="103" dxfId="0" stopIfTrue="1">
      <formula>AND($H15="",$G15&lt;&gt;"")</formula>
    </cfRule>
  </conditionalFormatting>
  <conditionalFormatting sqref="A19">
    <cfRule type="expression" priority="98" dxfId="2" stopIfTrue="1">
      <formula>$G19=""</formula>
    </cfRule>
    <cfRule type="expression" priority="99" dxfId="1" stopIfTrue="1">
      <formula>#REF!&lt;&gt;""</formula>
    </cfRule>
    <cfRule type="expression" priority="100" dxfId="0" stopIfTrue="1">
      <formula>AND($H19="",$G19&lt;&gt;"")</formula>
    </cfRule>
  </conditionalFormatting>
  <conditionalFormatting sqref="A20:A26">
    <cfRule type="expression" priority="95" dxfId="2" stopIfTrue="1">
      <formula>$G20=""</formula>
    </cfRule>
    <cfRule type="expression" priority="96" dxfId="1" stopIfTrue="1">
      <formula>#REF!&lt;&gt;""</formula>
    </cfRule>
    <cfRule type="expression" priority="97" dxfId="0" stopIfTrue="1">
      <formula>AND($H20="",$G20&lt;&gt;"")</formula>
    </cfRule>
  </conditionalFormatting>
  <conditionalFormatting sqref="A27">
    <cfRule type="expression" priority="90" dxfId="2" stopIfTrue="1">
      <formula>$G27=""</formula>
    </cfRule>
    <cfRule type="expression" priority="91" dxfId="1" stopIfTrue="1">
      <formula>#REF!&lt;&gt;""</formula>
    </cfRule>
    <cfRule type="expression" priority="92" dxfId="0" stopIfTrue="1">
      <formula>AND($H27="",$G27&lt;&gt;"")</formula>
    </cfRule>
  </conditionalFormatting>
  <conditionalFormatting sqref="A27">
    <cfRule type="expression" priority="87" dxfId="2" stopIfTrue="1">
      <formula>$G27=""</formula>
    </cfRule>
    <cfRule type="expression" priority="88" dxfId="1" stopIfTrue="1">
      <formula>#REF!&lt;&gt;""</formula>
    </cfRule>
    <cfRule type="expression" priority="89" dxfId="0" stopIfTrue="1">
      <formula>AND($H27="",$G27&lt;&gt;"")</formula>
    </cfRule>
  </conditionalFormatting>
  <conditionalFormatting sqref="A28">
    <cfRule type="expression" priority="84" dxfId="2" stopIfTrue="1">
      <formula>$G28=""</formula>
    </cfRule>
    <cfRule type="expression" priority="85" dxfId="1" stopIfTrue="1">
      <formula>#REF!&lt;&gt;""</formula>
    </cfRule>
    <cfRule type="expression" priority="86" dxfId="0" stopIfTrue="1">
      <formula>AND($H28="",$G28&lt;&gt;"")</formula>
    </cfRule>
  </conditionalFormatting>
  <conditionalFormatting sqref="A35">
    <cfRule type="expression" priority="78" dxfId="2" stopIfTrue="1">
      <formula>$G35=""</formula>
    </cfRule>
    <cfRule type="expression" priority="79" dxfId="1" stopIfTrue="1">
      <formula>#REF!&lt;&gt;""</formula>
    </cfRule>
    <cfRule type="expression" priority="80" dxfId="0" stopIfTrue="1">
      <formula>AND($H35="",$G35&lt;&gt;"")</formula>
    </cfRule>
  </conditionalFormatting>
  <conditionalFormatting sqref="A33">
    <cfRule type="expression" priority="75" dxfId="2" stopIfTrue="1">
      <formula>$G33=""</formula>
    </cfRule>
    <cfRule type="expression" priority="76" dxfId="1" stopIfTrue="1">
      <formula>#REF!&lt;&gt;""</formula>
    </cfRule>
    <cfRule type="expression" priority="77" dxfId="0" stopIfTrue="1">
      <formula>AND($H33="",$G33&lt;&gt;"")</formula>
    </cfRule>
  </conditionalFormatting>
  <conditionalFormatting sqref="A36">
    <cfRule type="expression" priority="72" dxfId="2" stopIfTrue="1">
      <formula>$G36=""</formula>
    </cfRule>
    <cfRule type="expression" priority="73" dxfId="1" stopIfTrue="1">
      <formula>#REF!&lt;&gt;""</formula>
    </cfRule>
    <cfRule type="expression" priority="74" dxfId="0" stopIfTrue="1">
      <formula>AND($H36="",$G36&lt;&gt;"")</formula>
    </cfRule>
  </conditionalFormatting>
  <conditionalFormatting sqref="A41:A42">
    <cfRule type="expression" priority="69" dxfId="2" stopIfTrue="1">
      <formula>$G41=""</formula>
    </cfRule>
    <cfRule type="expression" priority="70" dxfId="1" stopIfTrue="1">
      <formula>#REF!&lt;&gt;""</formula>
    </cfRule>
    <cfRule type="expression" priority="71" dxfId="0" stopIfTrue="1">
      <formula>AND($H41="",$G41&lt;&gt;"")</formula>
    </cfRule>
  </conditionalFormatting>
  <conditionalFormatting sqref="A43:A46">
    <cfRule type="expression" priority="66" dxfId="2" stopIfTrue="1">
      <formula>$G43=""</formula>
    </cfRule>
    <cfRule type="expression" priority="67" dxfId="1" stopIfTrue="1">
      <formula>#REF!&lt;&gt;""</formula>
    </cfRule>
    <cfRule type="expression" priority="68" dxfId="0" stopIfTrue="1">
      <formula>AND($H43="",$G43&lt;&gt;"")</formula>
    </cfRule>
  </conditionalFormatting>
  <conditionalFormatting sqref="A50:A51">
    <cfRule type="expression" priority="61" dxfId="2" stopIfTrue="1">
      <formula>$G50=""</formula>
    </cfRule>
    <cfRule type="expression" priority="62" dxfId="1" stopIfTrue="1">
      <formula>#REF!&lt;&gt;""</formula>
    </cfRule>
    <cfRule type="expression" priority="63" dxfId="0" stopIfTrue="1">
      <formula>AND($H50="",$G50&lt;&gt;"")</formula>
    </cfRule>
  </conditionalFormatting>
  <conditionalFormatting sqref="A53:A62">
    <cfRule type="expression" priority="58" dxfId="2" stopIfTrue="1">
      <formula>$G53=""</formula>
    </cfRule>
    <cfRule type="expression" priority="59" dxfId="1" stopIfTrue="1">
      <formula>#REF!&lt;&gt;""</formula>
    </cfRule>
    <cfRule type="expression" priority="60" dxfId="0" stopIfTrue="1">
      <formula>AND($H53="",$G53&lt;&gt;"")</formula>
    </cfRule>
  </conditionalFormatting>
  <conditionalFormatting sqref="A54:A62">
    <cfRule type="expression" priority="55" dxfId="2" stopIfTrue="1">
      <formula>$G54=""</formula>
    </cfRule>
    <cfRule type="expression" priority="56" dxfId="1" stopIfTrue="1">
      <formula>#REF!&lt;&gt;""</formula>
    </cfRule>
    <cfRule type="expression" priority="57" dxfId="0" stopIfTrue="1">
      <formula>AND($H54="",$G54&lt;&gt;"")</formula>
    </cfRule>
  </conditionalFormatting>
  <conditionalFormatting sqref="A64:A65">
    <cfRule type="expression" priority="52" dxfId="2" stopIfTrue="1">
      <formula>$G64=""</formula>
    </cfRule>
    <cfRule type="expression" priority="53" dxfId="1" stopIfTrue="1">
      <formula>#REF!&lt;&gt;""</formula>
    </cfRule>
    <cfRule type="expression" priority="54" dxfId="0" stopIfTrue="1">
      <formula>AND($H64="",$G64&lt;&gt;"")</formula>
    </cfRule>
  </conditionalFormatting>
  <conditionalFormatting sqref="A67:A68">
    <cfRule type="expression" priority="49" dxfId="2" stopIfTrue="1">
      <formula>$G67=""</formula>
    </cfRule>
    <cfRule type="expression" priority="50" dxfId="1" stopIfTrue="1">
      <formula>#REF!&lt;&gt;""</formula>
    </cfRule>
    <cfRule type="expression" priority="51" dxfId="0" stopIfTrue="1">
      <formula>AND($H67="",$G67&lt;&gt;"")</formula>
    </cfRule>
  </conditionalFormatting>
  <conditionalFormatting sqref="A68">
    <cfRule type="expression" priority="46" dxfId="2" stopIfTrue="1">
      <formula>$G68=""</formula>
    </cfRule>
    <cfRule type="expression" priority="47" dxfId="1" stopIfTrue="1">
      <formula>#REF!&lt;&gt;""</formula>
    </cfRule>
    <cfRule type="expression" priority="48" dxfId="0" stopIfTrue="1">
      <formula>AND($H68="",$G68&lt;&gt;"")</formula>
    </cfRule>
  </conditionalFormatting>
  <conditionalFormatting sqref="A71:A72">
    <cfRule type="expression" priority="41" dxfId="2" stopIfTrue="1">
      <formula>$G71=""</formula>
    </cfRule>
    <cfRule type="expression" priority="42" dxfId="1" stopIfTrue="1">
      <formula>#REF!&lt;&gt;""</formula>
    </cfRule>
    <cfRule type="expression" priority="43" dxfId="0" stopIfTrue="1">
      <formula>AND($H71="",$G71&lt;&gt;"")</formula>
    </cfRule>
  </conditionalFormatting>
  <conditionalFormatting sqref="A74">
    <cfRule type="expression" priority="38" dxfId="2" stopIfTrue="1">
      <formula>$G74=""</formula>
    </cfRule>
    <cfRule type="expression" priority="39" dxfId="1" stopIfTrue="1">
      <formula>#REF!&lt;&gt;""</formula>
    </cfRule>
    <cfRule type="expression" priority="40" dxfId="0" stopIfTrue="1">
      <formula>AND($H74="",$G74&lt;&gt;"")</formula>
    </cfRule>
  </conditionalFormatting>
  <conditionalFormatting sqref="A74">
    <cfRule type="expression" priority="35" dxfId="2" stopIfTrue="1">
      <formula>$G74=""</formula>
    </cfRule>
    <cfRule type="expression" priority="36" dxfId="1" stopIfTrue="1">
      <formula>#REF!&lt;&gt;""</formula>
    </cfRule>
    <cfRule type="expression" priority="37" dxfId="0" stopIfTrue="1">
      <formula>AND($H74="",$G74&lt;&gt;"")</formula>
    </cfRule>
  </conditionalFormatting>
  <conditionalFormatting sqref="A79:A80">
    <cfRule type="expression" priority="30" dxfId="2" stopIfTrue="1">
      <formula>$G79=""</formula>
    </cfRule>
    <cfRule type="expression" priority="31" dxfId="1" stopIfTrue="1">
      <formula>#REF!&lt;&gt;""</formula>
    </cfRule>
    <cfRule type="expression" priority="32" dxfId="0" stopIfTrue="1">
      <formula>AND($H79="",$G79&lt;&gt;"")</formula>
    </cfRule>
  </conditionalFormatting>
  <conditionalFormatting sqref="A80">
    <cfRule type="expression" priority="27" dxfId="2" stopIfTrue="1">
      <formula>$G80=""</formula>
    </cfRule>
    <cfRule type="expression" priority="28" dxfId="1" stopIfTrue="1">
      <formula>#REF!&lt;&gt;""</formula>
    </cfRule>
    <cfRule type="expression" priority="29" dxfId="0" stopIfTrue="1">
      <formula>AND($H80="",$G80&lt;&gt;"")</formula>
    </cfRule>
  </conditionalFormatting>
  <conditionalFormatting sqref="A84:A85">
    <cfRule type="expression" priority="19" dxfId="2" stopIfTrue="1">
      <formula>$G84=""</formula>
    </cfRule>
    <cfRule type="expression" priority="20" dxfId="1" stopIfTrue="1">
      <formula>#REF!&lt;&gt;""</formula>
    </cfRule>
    <cfRule type="expression" priority="21" dxfId="0" stopIfTrue="1">
      <formula>AND($H84="",$G84&lt;&gt;"")</formula>
    </cfRule>
  </conditionalFormatting>
  <conditionalFormatting sqref="A86:A88">
    <cfRule type="expression" priority="16" dxfId="2" stopIfTrue="1">
      <formula>$G86=""</formula>
    </cfRule>
    <cfRule type="expression" priority="17" dxfId="1" stopIfTrue="1">
      <formula>#REF!&lt;&gt;""</formula>
    </cfRule>
    <cfRule type="expression" priority="18" dxfId="0" stopIfTrue="1">
      <formula>AND($H86="",$G86&lt;&gt;"")</formula>
    </cfRule>
  </conditionalFormatting>
  <conditionalFormatting sqref="A65">
    <cfRule type="expression" priority="13" dxfId="2" stopIfTrue="1">
      <formula>$G65=""</formula>
    </cfRule>
    <cfRule type="expression" priority="14" dxfId="1" stopIfTrue="1">
      <formula>#REF!&lt;&gt;""</formula>
    </cfRule>
    <cfRule type="expression" priority="15" dxfId="0" stopIfTrue="1">
      <formula>AND($H65="",$G65&lt;&gt;"")</formula>
    </cfRule>
  </conditionalFormatting>
  <conditionalFormatting sqref="A57">
    <cfRule type="expression" priority="10" dxfId="2" stopIfTrue="1">
      <formula>NA()</formula>
    </cfRule>
    <cfRule type="expression" priority="11" dxfId="1" stopIfTrue="1">
      <formula>"#REF!&lt;&gt;"""""</formula>
    </cfRule>
    <cfRule type="expression" priority="12" dxfId="0" stopIfTrue="1">
      <formula>NA()</formula>
    </cfRule>
  </conditionalFormatting>
  <conditionalFormatting sqref="A62">
    <cfRule type="expression" priority="7" dxfId="2" stopIfTrue="1">
      <formula>$G62=""</formula>
    </cfRule>
    <cfRule type="expression" priority="8" dxfId="1" stopIfTrue="1">
      <formula>#REF!&lt;&gt;""</formula>
    </cfRule>
    <cfRule type="expression" priority="9" dxfId="0" stopIfTrue="1">
      <formula>AND($H62="",$G62&lt;&gt;"")</formula>
    </cfRule>
  </conditionalFormatting>
  <conditionalFormatting sqref="A58:A59">
    <cfRule type="expression" priority="4" dxfId="2" stopIfTrue="1">
      <formula>$G58=""</formula>
    </cfRule>
    <cfRule type="expression" priority="5" dxfId="1" stopIfTrue="1">
      <formula>#REF!&lt;&gt;""</formula>
    </cfRule>
    <cfRule type="expression" priority="6" dxfId="0" stopIfTrue="1">
      <formula>AND($H58="",$G58&lt;&gt;"")</formula>
    </cfRule>
  </conditionalFormatting>
  <conditionalFormatting sqref="A59">
    <cfRule type="expression" priority="1" dxfId="2" stopIfTrue="1">
      <formula>$G59=""</formula>
    </cfRule>
    <cfRule type="expression" priority="2" dxfId="1" stopIfTrue="1">
      <formula>#REF!&lt;&gt;""</formula>
    </cfRule>
    <cfRule type="expression" priority="3" dxfId="0" stopIfTrue="1">
      <formula>AND($H59="",$G59&lt;&gt;"")</formula>
    </cfRule>
  </conditionalFormatting>
  <printOptions/>
  <pageMargins left="0.4" right="0.1968503937007874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XTreme</cp:lastModifiedBy>
  <cp:lastPrinted>2014-05-20T05:02:02Z</cp:lastPrinted>
  <dcterms:created xsi:type="dcterms:W3CDTF">2013-12-09T09:03:49Z</dcterms:created>
  <dcterms:modified xsi:type="dcterms:W3CDTF">2014-10-07T04:56:24Z</dcterms:modified>
  <cp:category/>
  <cp:version/>
  <cp:contentType/>
  <cp:contentStatus/>
</cp:coreProperties>
</file>