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4" activeTab="2"/>
  </bookViews>
  <sheets>
    <sheet name="прил.1" sheetId="1" r:id="rId1"/>
    <sheet name="прил3" sheetId="2" state="hidden" r:id="rId2"/>
    <sheet name="прил. 3" sheetId="3" r:id="rId3"/>
    <sheet name="прил. 4" sheetId="4" r:id="rId4"/>
    <sheet name="прил 2" sheetId="5" state="hidden" r:id="rId5"/>
    <sheet name="прил. 5" sheetId="6" r:id="rId6"/>
  </sheets>
  <definedNames>
    <definedName name="_xlnm.Print_Area_3">"прилож"</definedName>
    <definedName name="_xlnm.Print_Area_4">'прил. 4'!$A$1:$H$780</definedName>
    <definedName name="_xlnm.Print_Titles_1">"прил1" 9:9</definedName>
    <definedName name="_xlnm.Print_Titles_3">"прилож"</definedName>
    <definedName name="_xlnm.Print_Titles_4">NA()</definedName>
  </definedNames>
  <calcPr fullCalcOnLoad="1"/>
</workbook>
</file>

<file path=xl/sharedStrings.xml><?xml version="1.0" encoding="utf-8"?>
<sst xmlns="http://schemas.openxmlformats.org/spreadsheetml/2006/main" count="4062" uniqueCount="421">
  <si>
    <t>Приложение 3</t>
  </si>
  <si>
    <t>(тыс. рублей)</t>
  </si>
  <si>
    <t>Наименование</t>
  </si>
  <si>
    <t>Рз</t>
  </si>
  <si>
    <t>ПРз</t>
  </si>
  <si>
    <t>ЦСР</t>
  </si>
  <si>
    <t>ВР</t>
  </si>
  <si>
    <t>Сумма</t>
  </si>
  <si>
    <t>ВСЕГО</t>
  </si>
  <si>
    <t>ОБЩЕГОСУДАРСТВЕННЫЕ ВОПРОСЫ</t>
  </si>
  <si>
    <t>01</t>
  </si>
  <si>
    <t>04</t>
  </si>
  <si>
    <t>0020000</t>
  </si>
  <si>
    <t>Центральный аппарат</t>
  </si>
  <si>
    <t>0020400</t>
  </si>
  <si>
    <t>500</t>
  </si>
  <si>
    <t>Уплата налога на имущество организаций и земельного налога</t>
  </si>
  <si>
    <t>0029500</t>
  </si>
  <si>
    <t>0020800</t>
  </si>
  <si>
    <t>07</t>
  </si>
  <si>
    <t>0200002</t>
  </si>
  <si>
    <t>Резервные фонды</t>
  </si>
  <si>
    <t>12</t>
  </si>
  <si>
    <t>Резервные фонды поселений</t>
  </si>
  <si>
    <t>0700500</t>
  </si>
  <si>
    <t>Прочие расходы</t>
  </si>
  <si>
    <t>013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</si>
  <si>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</si>
  <si>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</si>
  <si>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</si>
  <si>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</si>
  <si>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</si>
  <si>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</si>
  <si>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</si>
  <si>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Сельское хозяйство и рыболовство</t>
  </si>
  <si>
    <t>05</t>
  </si>
  <si>
    <t>006</t>
  </si>
  <si>
    <t>Субсидии бюджетам поселений на развитие уличной и дорожной сети</t>
  </si>
  <si>
    <t>09</t>
  </si>
  <si>
    <t>3150254</t>
  </si>
  <si>
    <t>Субсидии юридическим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</si>
  <si>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</si>
  <si>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</si>
  <si>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</si>
  <si>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</si>
  <si>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Образование</t>
  </si>
  <si>
    <t>Жилищное хозяйство</t>
  </si>
  <si>
    <t>3520200</t>
  </si>
  <si>
    <t>Расходы</t>
  </si>
  <si>
    <t>0980201</t>
  </si>
  <si>
    <t>Мероприятия в области коммунального хозяйства</t>
  </si>
  <si>
    <t>3530500</t>
  </si>
  <si>
    <t>Благоустройство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</si>
  <si>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</si>
  <si>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</si>
  <si>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</si>
  <si>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</si>
  <si>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</si>
  <si>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</si>
  <si>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</si>
  <si>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</si>
  <si>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Дошкольное образование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</si>
  <si>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</si>
  <si>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</si>
  <si>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</si>
  <si>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</si>
  <si>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</si>
  <si>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08</t>
  </si>
  <si>
    <t>4409900</t>
  </si>
  <si>
    <t>4429900</t>
  </si>
  <si>
    <t>Здравоохранение и спорт</t>
  </si>
  <si>
    <t>Здравоохранение</t>
  </si>
  <si>
    <t>4709900</t>
  </si>
  <si>
    <t>СОЦИАЛЬНАЯ ПОЛИТИКА</t>
  </si>
  <si>
    <t>10</t>
  </si>
  <si>
    <t>Социальные выплаты</t>
  </si>
  <si>
    <t>005</t>
  </si>
  <si>
    <t>Социальное обеспечение населения</t>
  </si>
  <si>
    <t xml:space="preserve">                         Приложение 1</t>
  </si>
  <si>
    <t>Код</t>
  </si>
  <si>
    <t>ВСЕГО ДОХОДОВ</t>
  </si>
  <si>
    <t>Раздел 1</t>
  </si>
  <si>
    <t>ДОХОДЫ</t>
  </si>
  <si>
    <t>000 1 01 00000 00 0000 000</t>
  </si>
  <si>
    <t>НАЛОГОВЫЕ И НЕНАЛОГОВЫЕ ДОХОДЫ</t>
  </si>
  <si>
    <t>182 1 01 02000 01 0000 110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</si>
  <si>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</si>
  <si>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</si>
  <si>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</si>
  <si>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</si>
  <si>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</si>
  <si>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</si>
  <si>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</si>
  <si>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</si>
  <si>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</si>
  <si>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182 1 06 00000 01 0000 000</t>
  </si>
  <si>
    <t>Налог на имущество физических лиц</t>
  </si>
  <si>
    <t>182 1 06 01000 01 0000 110</t>
  </si>
  <si>
    <t>182 1 06 06000 01 0000 110</t>
  </si>
  <si>
    <t>Земельный налог</t>
  </si>
  <si>
    <t>182 1 08 00000 00 0000 000</t>
  </si>
  <si>
    <t>ГОСУДАРСТВЕННАЯ ПОШЛИНА, СБОРЫ</t>
  </si>
  <si>
    <t>182 1 08 00000 00 0000 110</t>
  </si>
  <si>
    <t xml:space="preserve">Государственная пошлина за совершение нотариальных действий </t>
  </si>
  <si>
    <t>182 1 09 00000 00 0000 000</t>
  </si>
  <si>
    <t>ЗАДОЛЖЕННОСТЬ ПО ОТМЕНЕННЫМ НАЛОГАМ, СБОРАМ И ИНЫМ ОБЯЗАТЕЛЬНЫМ ПЛАТЕЖАМ</t>
  </si>
  <si>
    <t>1090400000</t>
  </si>
  <si>
    <t xml:space="preserve">Налоги на имущество </t>
  </si>
  <si>
    <t>182 1 09 04050 10 0000 110</t>
  </si>
  <si>
    <t>Задолженность по отмененным налогам и сборам и иным обязательным платежам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</si>
  <si>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</si>
  <si>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</si>
  <si>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</si>
  <si>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900 1 11  05035 10 0000 120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</si>
  <si>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</si>
  <si>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</si>
  <si>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</si>
  <si>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</si>
  <si>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</si>
  <si>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900 1 14 00000 00 0000 000</t>
  </si>
  <si>
    <t>900 1 14 02032 10 0000 410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</si>
  <si>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</si>
  <si>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900 1 14 06014 10 0000 430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</si>
  <si>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</si>
  <si>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900 1 16  00000 00 0000 000</t>
  </si>
  <si>
    <t>ШТРАФЫ, САНКЦИИ, ВОЗМЕЩЕНИЕ УЩЕРБА, ПРОДАЖА ЗЕМЛИ</t>
  </si>
  <si>
    <t>900 1 16 00000 00 0000 140</t>
  </si>
  <si>
    <t>Денежные взыскания(штрафы) за нарушение законодательства о налогах и сборах</t>
  </si>
  <si>
    <t>Раздел 2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</si>
  <si>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</si>
  <si>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</si>
  <si>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</si>
  <si>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</si>
  <si>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</si>
  <si>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000 2 02 01999 10 0000 151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</si>
  <si>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</si>
  <si>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</si>
  <si>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Дотация на выравнивание уровня бюджетной обеспеченности</t>
  </si>
  <si>
    <t>000 2 02 02000 10 0000 151</t>
  </si>
  <si>
    <t xml:space="preserve">Субвенции бюджетам поселений на осуществление государственных полномочий </t>
  </si>
  <si>
    <t>Субвенции бюджетам поселений на выполнение передаваемых полномочий субъектов Российской Федерации</t>
  </si>
  <si>
    <t>000 2 02 03999 10 0000 151</t>
  </si>
  <si>
    <t>Субвенции на  реализацию государственного стандарта общего образования</t>
  </si>
  <si>
    <t>000 2 02 03021 10 0000 151</t>
  </si>
  <si>
    <t>Субвенции на ежемесячное денежное вознаграждение за классное руководство</t>
  </si>
  <si>
    <t>Прочая субвенция на образование</t>
  </si>
  <si>
    <t>000 2 02 03015 10 0000 151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</si>
  <si>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</si>
  <si>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дошкольное образование</t>
  </si>
  <si>
    <t>Субвенция на здравоохранение</t>
  </si>
  <si>
    <t>Субвенция на проведение мероприятий по физкультуре и спорту</t>
  </si>
  <si>
    <t>000 2 02 03014 10 0000 151</t>
  </si>
  <si>
    <t xml:space="preserve">Субвенция на поощрение лучших учителей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</si>
  <si>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</si>
  <si>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</si>
  <si>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000 2 02 02042 10 0000 151</t>
  </si>
  <si>
    <t>Субсидии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</si>
  <si>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</si>
  <si>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о присуждение премий Главы администрации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</si>
  <si>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</si>
  <si>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</si>
  <si>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</si>
  <si>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</si>
  <si>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000 2 02 02077 10 0000 151</t>
  </si>
  <si>
    <t>ДЕФИЦИТ</t>
  </si>
  <si>
    <t xml:space="preserve">                Приложение 3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</si>
  <si>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</si>
  <si>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</si>
  <si>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 xml:space="preserve">                                               от     17 декабря 2008 года      № 3</t>
  </si>
  <si>
    <t xml:space="preserve">                                                     (в новой редакции от               №      )</t>
  </si>
  <si>
    <t xml:space="preserve">ИСТОЧНИКИ ВНУТРЕННЕГО ФИНАНСИРОВАНИЯ ДЕФИЦИТА БЮДЖЕТА НА 2009 ГОД </t>
  </si>
  <si>
    <t>НАИМЕНОВАНИЕ</t>
  </si>
  <si>
    <t xml:space="preserve">СУММА </t>
  </si>
  <si>
    <t>000 01  05  00  00  00  0000  000</t>
  </si>
  <si>
    <t>изменение остатков средств на счетах по учету средств бюджета Ковылкинского муниципального района</t>
  </si>
  <si>
    <t xml:space="preserve">000 01 00 00 00 00 0000 000 </t>
  </si>
  <si>
    <t>Долговые обязательства Российской Федерации, субъектов Российской Федерации, муниципальных образований, выраженных  в ценных бумагах</t>
  </si>
  <si>
    <t>01001</t>
  </si>
  <si>
    <t>Привлечение средств</t>
  </si>
  <si>
    <t xml:space="preserve">000 01 00 00 00 00 0000 700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</si>
  <si>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</si>
  <si>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</si>
  <si>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</si>
  <si>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01401</t>
  </si>
  <si>
    <t xml:space="preserve">000 01 01 00 00 02 0000 710 </t>
  </si>
  <si>
    <t>Государственные ценные бумаги субъектов Российской Федерации, номинированные в валюте Российской Федерации</t>
  </si>
  <si>
    <t xml:space="preserve">000 01 00 00 00 00 0000 800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</si>
  <si>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</si>
  <si>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</si>
  <si>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</si>
  <si>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 xml:space="preserve">000 01 01 00 00 02 0000 810 </t>
  </si>
  <si>
    <t>(тыс.руб.)</t>
  </si>
  <si>
    <t>Адм</t>
  </si>
  <si>
    <t>ЭК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</si>
  <si>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</si>
  <si>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</si>
  <si>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945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</si>
  <si>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</si>
  <si>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</si>
  <si>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</si>
  <si>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</si>
  <si>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</si>
  <si>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</si>
  <si>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</si>
  <si>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</si>
  <si>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</si>
  <si>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</si>
  <si>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</si>
  <si>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</si>
  <si>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</si>
  <si>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</si>
  <si>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</si>
  <si>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</si>
  <si>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</si>
  <si>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</si>
  <si>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</si>
  <si>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</si>
  <si>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Социальное обеспечение</t>
  </si>
  <si>
    <t>260</t>
  </si>
  <si>
    <t>Социальные пособия, выплачиваемые организациями сектора государственного управления</t>
  </si>
  <si>
    <t>Поступление нефинансовых активов</t>
  </si>
  <si>
    <t>300</t>
  </si>
  <si>
    <t>Увеличение стоимости основных  средств</t>
  </si>
  <si>
    <t>Увеличение стоимости материальных запасов</t>
  </si>
  <si>
    <t>340</t>
  </si>
  <si>
    <t>РАСХОДЫ</t>
  </si>
  <si>
    <t>200</t>
  </si>
  <si>
    <t>Глава местной администрации (исполнительно-распорядительного органа муниципального образования)</t>
  </si>
  <si>
    <t>Начисления на выплаты по оплате труда</t>
  </si>
  <si>
    <t>5210238</t>
  </si>
  <si>
    <t>Обеспечение проведения выборов и референдумов</t>
  </si>
  <si>
    <t>Проведение выборов в представительные органы</t>
  </si>
  <si>
    <t>0200300</t>
  </si>
  <si>
    <t>11</t>
  </si>
  <si>
    <t>290</t>
  </si>
  <si>
    <t>Приобретение работ, услуг</t>
  </si>
  <si>
    <t>Увеличение стоимости основных средств</t>
  </si>
  <si>
    <t>310</t>
  </si>
  <si>
    <t>Прочие работы, услуги</t>
  </si>
  <si>
    <t>НАЦИОНАЛЬНАЯ ЭКОНОМИКА</t>
  </si>
  <si>
    <t>2603000</t>
  </si>
  <si>
    <t>Безвозмездные перечисления организациям, за исключением государственных и муниципальных организаций</t>
  </si>
  <si>
    <t>242</t>
  </si>
  <si>
    <t>Дорожное хозяйство</t>
  </si>
  <si>
    <t xml:space="preserve">Развитие уличной и дорожной сети </t>
  </si>
  <si>
    <t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за счет средств федерального бюджета</t>
  </si>
  <si>
    <t>3150268</t>
  </si>
  <si>
    <t>003</t>
  </si>
  <si>
    <t>ЖИЛИЩНО-КОММУНАЛЬНОЕ ХОЗЯЙСТВО</t>
  </si>
  <si>
    <t>Мероприятия в области жилищного хозяйства</t>
  </si>
  <si>
    <t>Работы, услуги по содержанию имущества</t>
  </si>
  <si>
    <t>безвозмездные перечисления организациям</t>
  </si>
  <si>
    <t>240</t>
  </si>
  <si>
    <t>Коммунальное хозяйство</t>
  </si>
  <si>
    <t>Обеспечение коммунальной и транспортной инфраструктурой земельных участков для жилищного строительства</t>
  </si>
  <si>
    <t>5222500</t>
  </si>
  <si>
    <t>223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</si>
  <si>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</si>
  <si>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</si>
  <si>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</si>
  <si>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</si>
  <si>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4209900</t>
  </si>
  <si>
    <t>Школы-детские сады, школы начальные, неполные средние и средние</t>
  </si>
  <si>
    <t>4219900</t>
  </si>
  <si>
    <t>5201100</t>
  </si>
  <si>
    <t>КУЛЬТУРА</t>
  </si>
  <si>
    <t>КЛУБЫ</t>
  </si>
  <si>
    <t>4409500</t>
  </si>
  <si>
    <t>БИБЛИОТЕКИ</t>
  </si>
  <si>
    <t>4429500</t>
  </si>
  <si>
    <t>О9</t>
  </si>
  <si>
    <t>Больницы, клиники, госпитали, медико-санитарные части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</si>
  <si>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</si>
  <si>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</si>
  <si>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Пенсии, пособия, выплачиваемые организациями сектора государственного управления</t>
  </si>
  <si>
    <t xml:space="preserve">Оказание других видов социальной помощи </t>
  </si>
  <si>
    <t>Пособия по социальной помощи населению</t>
  </si>
  <si>
    <t>Приложение 4</t>
  </si>
  <si>
    <t>3150201</t>
  </si>
  <si>
    <t xml:space="preserve">Строительство, модернизация, ремонт и содержание автомобильных дорог общего пользования, в том числе дорог в поселениях (за  исключением автомобильных дорог федерального значения)     </t>
  </si>
  <si>
    <t>Бюджетные инвестиции</t>
  </si>
  <si>
    <t>Доходы от продажи  материальных и нематериальных активов</t>
  </si>
  <si>
    <t>МЕЖБЮДЖЕТНЫЕ ТРАНСФЕРТЫ, ПОЛУЧАЕМЫЕ ИЗ ДРУГИХ БЮДЖЕТОВ БЮДЖЕТНОЙ СИСТЕМЫ РОССИЙСКОЙ ФЕДЕРАЦИИ</t>
  </si>
  <si>
    <t xml:space="preserve">Дотации бюджетам поселений в зависимости от выполнения социально-экономических показателей 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</si>
  <si>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</si>
  <si>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0980202</t>
  </si>
  <si>
    <t>Обеспечение мероприятий по капитальному ремонту многоквартирных жилых домов за счет средств бюджета поселения</t>
  </si>
  <si>
    <t>Субсидии на поддержку животноводства</t>
  </si>
  <si>
    <t>Безвозмездные перечисления организациям</t>
  </si>
  <si>
    <t>Дополнительные меры социальной поддержки гражданам на возмещение части платы за места общего пользования</t>
  </si>
  <si>
    <t>Функционирование высшего должностного лица субъекта Российской Федерации и муниципального образования</t>
  </si>
  <si>
    <t>Председатель законодательного (представительного) органа государственной власти субъекта Российской Федерации</t>
  </si>
  <si>
    <t>0020300</t>
  </si>
  <si>
    <t>Приложение 2</t>
  </si>
  <si>
    <t xml:space="preserve">к решению Совета депутатов городского поселения </t>
  </si>
  <si>
    <t>Ковылкино Ковылкинского муниципального района</t>
  </si>
  <si>
    <t>тыс.руб.</t>
  </si>
  <si>
    <t>Код бюджетной классификации РФ</t>
  </si>
  <si>
    <t xml:space="preserve">Наименование </t>
  </si>
  <si>
    <t>администратора доходов</t>
  </si>
  <si>
    <t>дохода местного бюджета</t>
  </si>
  <si>
    <t>1 11 05025 10 0000 120</t>
  </si>
  <si>
    <t>1 11 05035 10 0000 120</t>
  </si>
  <si>
    <t>1 15 02050 10 0000 140</t>
  </si>
  <si>
    <t>2 02 02042 10 0000 151</t>
  </si>
  <si>
    <t>2 02 02071 10 0000 151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</si>
  <si>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</si>
  <si>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</si>
  <si>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2 02 02080 10 0000 151</t>
  </si>
  <si>
    <t>2 02 02088 10 0001 151</t>
  </si>
  <si>
    <t>2 02 02089 10 0001 151</t>
  </si>
  <si>
    <t>2 02 03014 10 0000 151</t>
  </si>
  <si>
    <t>Субвенции бюджетам поселений на поощрение лучших учителей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</si>
  <si>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</si>
  <si>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</si>
  <si>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2 02 03021 10 0000 151</t>
  </si>
  <si>
    <t>Субвенции бюджетам поселений на ежемесячное денежное вознаграждение за классное руководство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</si>
  <si>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</si>
  <si>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</si>
  <si>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</si>
  <si>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</si>
  <si>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</si>
  <si>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</si>
  <si>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2 07 05000 10 0000 180</t>
  </si>
  <si>
    <t>Прочие безвозмездные поступления в бюджеты поселений</t>
  </si>
  <si>
    <t>1 16 23050 10 0000 140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</si>
  <si>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</si>
  <si>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</si>
  <si>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</si>
  <si>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</si>
  <si>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</si>
  <si>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</si>
  <si>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2 02 01999 10 0000 151</t>
  </si>
  <si>
    <t>Прочие дотации бюджетам поселений</t>
  </si>
  <si>
    <t xml:space="preserve">от 29 декабря 2011 г. № 3                                               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</si>
  <si>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</si>
  <si>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Администрация  городского поселения Ковылкино Ковылкинского муниципального района РМ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</si>
  <si>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</si>
  <si>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</si>
  <si>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</si>
  <si>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</si>
  <si>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</si>
  <si>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</si>
  <si>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</si>
  <si>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</si>
  <si>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</si>
  <si>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</si>
  <si>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</si>
  <si>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</si>
  <si>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</si>
  <si>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</si>
  <si>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</si>
  <si>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</si>
  <si>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Субсидии бюджетам поселений на предоставление грантов в области науки, культуры, искусства и средств массовой информации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</si>
  <si>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</si>
  <si>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</si>
  <si>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</si>
  <si>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</si>
  <si>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</si>
  <si>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</si>
  <si>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2 02 03024 10 0000 151</t>
  </si>
  <si>
    <t xml:space="preserve">               (в новой редакции от 31.01.2012 г. № 2)</t>
  </si>
  <si>
    <t>Дотации бюджетам поселений в зависимости от выполнения социально-экономических показателей за 2011 год</t>
  </si>
  <si>
    <t>Дотации поселениям в зависимости от доли поставленного сельскохозяйственного сырья для переработки на предприятия переработки по результатам работы за 2011 год</t>
  </si>
  <si>
    <t xml:space="preserve">Капитальный ремонт многоквартирных жилых домов за счет поступивших от государственной корпорации Фонд содействия ЖКХ </t>
  </si>
  <si>
    <t>0980101</t>
  </si>
  <si>
    <t>900 1 11 05013 10 0000 120</t>
  </si>
  <si>
    <t>Муниципальная целевая программа «Энергосбережение и повышение энергетической эффективности в городском поселении Ковылкино Ковылкинского муниципального района РМ на 2012-2015 годы»</t>
  </si>
  <si>
    <t>3150255</t>
  </si>
  <si>
    <t>Мероприятия по развитию уличной и дорожной сети  из средств Дорожного фонда Республики Мордовия</t>
  </si>
  <si>
    <t>1020102</t>
  </si>
  <si>
    <t>Бюджетные инвестиции в объекты капитального строительства собственности муниципальных образований</t>
  </si>
  <si>
    <t>Обеспечение мероприятий по переселению граждан из ветхого и аварийного жилищного фонда в рамках празднования 1000-летия единения мордовского народа с народами Российского госудаства</t>
  </si>
  <si>
    <t>Мероприятия по реализации Республиканской целевой программы "Модернизация и реформирование жилищно-коммунального хозяйства" на 2011-2015 гг.</t>
  </si>
  <si>
    <t>Дотации бюджетам поселений в зависимости от реализации алкогольной продукции по результатам работы за 2011 год</t>
  </si>
  <si>
    <t>5228800</t>
  </si>
  <si>
    <t>Городская целевая программа «Комплексное благоустройство дворовых территорий в городском поселении Ковылкино на 2012-2014 годы»</t>
  </si>
  <si>
    <t>7950001</t>
  </si>
  <si>
    <t>Обеспечение мероприятий по капитальному ремонту многоквартирных домов, республиканская программа</t>
  </si>
  <si>
    <t>Обеспечение мероприятий по переселению граждан из аварийного жилищного фонда за счет средств бюджета городского поселенияКовылкино за 2012 год</t>
  </si>
  <si>
    <t xml:space="preserve">ВЕДОМСТВЕННАЯ СТРУКТУРА РАСХОДОВ БЮДЖЕТА 
городского поселения Ковылкино  на 2013 год        
</t>
  </si>
  <si>
    <t>РАСПРЕДЕЛЕНИЕ РАСХОДОВ БЮДЖЕТА ГОРОДСКОГО ПОСЕЛЕНИЯ КОВЫЛКИНО НА 2013 ГОД ПО РАЗДЕЛАМ, ПОДРАЗДЕЛАМ, ЦЕЛЕВЫМ СТАТЬЯМ И ВИДАМ РАСХОДОВ ФУНКЦИОНАЛЬНОЙ КЛАССИФИКАЦИИ РАСХОДОВ БЮДЖЕТОВ РОССИЙСКОЙ ФЕДЕРАЦИИ</t>
  </si>
  <si>
    <t>ДОХОДЫ  БЮДЖЕТА  ГОРОДСКОГО ПОСЕЛЕНИЯ КОВЫЛКИНО КОВЫЛКИНСКОГО МУНИЦИПАЛЬНОГО РАЙОНА 
РЕСПУБЛИКИ МОРДОВИЯ НА 2013 ГОД</t>
  </si>
  <si>
    <t xml:space="preserve">                                                  от 26 декабря 2012 г. № 5      </t>
  </si>
  <si>
    <t xml:space="preserve">                                   Приложение 5</t>
  </si>
  <si>
    <t xml:space="preserve">                                                             к решению Совета депутатов </t>
  </si>
  <si>
    <t xml:space="preserve">                                                                    городского поселения Ковылкино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</si>
  <si>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</si>
  <si>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</si>
  <si>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</si>
  <si>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</si>
  <si>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</si>
  <si>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</si>
  <si>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</si>
  <si>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</si>
  <si>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</si>
  <si>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</si>
  <si>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</si>
  <si>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</si>
  <si>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</si>
  <si>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</si>
  <si>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</si>
  <si>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</si>
  <si>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</si>
  <si>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</si>
  <si>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</si>
  <si>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</si>
  <si>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</si>
  <si>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</si>
  <si>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</si>
  <si>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</si>
  <si>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</si>
  <si>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</si>
  <si>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</si>
  <si>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Источники внутреннего финансирования дефицита  бюджета городского поселения Ковылкино Ковылкинского муниципального района на 2013 год</t>
  </si>
  <si>
    <t xml:space="preserve">                                                            от 26 декабря 2012 г. № 5      </t>
  </si>
  <si>
    <t>(в новой редакции от 27.03.2013 г. № 1)</t>
  </si>
  <si>
    <t>945 2 02 02077 10 0000 151</t>
  </si>
  <si>
    <t>945 2 02 03024 10 0000 151</t>
  </si>
  <si>
    <t>945 2 02 01001 10 0000 151</t>
  </si>
  <si>
    <t>945 2 02 01999 10 0000 151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</si>
</sst>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    &quot;;@\ "/>
    <numFmt numFmtId="166" formatCode="0.0"/>
    <numFmt numFmtId="167" formatCode="#,##0.0"/>
    <numFmt numFmtId="168" formatCode="#,##0.0;[Red]\-#,##0.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#,##0.000_ ;[Red]\-#,##0.000\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" fillId="11" borderId="0">
      <alignment/>
      <protection/>
    </xf>
    <xf numFmtId="0" fontId="1" fillId="12" borderId="0">
      <alignment/>
      <protection/>
    </xf>
    <xf numFmtId="0" fontId="1" fillId="13" borderId="0">
      <alignment/>
      <protection/>
    </xf>
    <xf numFmtId="0" fontId="1" fillId="14" borderId="0">
      <alignment/>
      <protection/>
    </xf>
    <xf numFmtId="0" fontId="1" fillId="15" borderId="0">
      <alignment/>
      <protection/>
    </xf>
    <xf numFmtId="0" fontId="1" fillId="16" borderId="0">
      <alignment/>
      <protection/>
    </xf>
    <xf numFmtId="0" fontId="1" fillId="17" borderId="0">
      <alignment/>
      <protection/>
    </xf>
    <xf numFmtId="0" fontId="1" fillId="18" borderId="0">
      <alignment/>
      <protection/>
    </xf>
    <xf numFmtId="0" fontId="1" fillId="19" borderId="0">
      <alignment/>
      <protection/>
    </xf>
    <xf numFmtId="0" fontId="1" fillId="14" borderId="0">
      <alignment/>
      <protection/>
    </xf>
    <xf numFmtId="0" fontId="1" fillId="17" borderId="0">
      <alignment/>
      <protection/>
    </xf>
    <xf numFmtId="0" fontId="1" fillId="20" borderId="0">
      <alignment/>
      <protection/>
    </xf>
    <xf numFmtId="0" fontId="2" fillId="21" borderId="0">
      <alignment/>
      <protection/>
    </xf>
    <xf numFmtId="0" fontId="2" fillId="18" borderId="0">
      <alignment/>
      <protection/>
    </xf>
    <xf numFmtId="0" fontId="2" fillId="19" borderId="0">
      <alignment/>
      <protection/>
    </xf>
    <xf numFmtId="0" fontId="2" fillId="22" borderId="0">
      <alignment/>
      <protection/>
    </xf>
    <xf numFmtId="0" fontId="2" fillId="23" borderId="0">
      <alignment/>
      <protection/>
    </xf>
    <xf numFmtId="0" fontId="2" fillId="24" borderId="0">
      <alignment/>
      <protection/>
    </xf>
    <xf numFmtId="0" fontId="2" fillId="25" borderId="0">
      <alignment/>
      <protection/>
    </xf>
    <xf numFmtId="0" fontId="2" fillId="26" borderId="0">
      <alignment/>
      <protection/>
    </xf>
    <xf numFmtId="0" fontId="2" fillId="27" borderId="0">
      <alignment/>
      <protection/>
    </xf>
    <xf numFmtId="0" fontId="2" fillId="22" borderId="0">
      <alignment/>
      <protection/>
    </xf>
    <xf numFmtId="0" fontId="2" fillId="23" borderId="0">
      <alignment/>
      <protection/>
    </xf>
    <xf numFmtId="0" fontId="2" fillId="28" borderId="0">
      <alignment/>
      <protection/>
    </xf>
    <xf numFmtId="0" fontId="3" fillId="12" borderId="0">
      <alignment/>
      <protection/>
    </xf>
    <xf numFmtId="0" fontId="4" fillId="29" borderId="1">
      <alignment/>
      <protection/>
    </xf>
    <xf numFmtId="0" fontId="5" fillId="30" borderId="2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8" fillId="13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2" fillId="16" borderId="1">
      <alignment/>
      <protection/>
    </xf>
    <xf numFmtId="0" fontId="13" fillId="0" borderId="6">
      <alignment/>
      <protection/>
    </xf>
    <xf numFmtId="0" fontId="14" fillId="31" borderId="0">
      <alignment/>
      <protection/>
    </xf>
    <xf numFmtId="0" fontId="6" fillId="0" borderId="0">
      <alignment/>
      <protection/>
    </xf>
    <xf numFmtId="0" fontId="6" fillId="32" borderId="7">
      <alignment/>
      <protection/>
    </xf>
    <xf numFmtId="0" fontId="15" fillId="29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12" fillId="3" borderId="1" applyNumberFormat="0" applyAlignment="0" applyProtection="0"/>
    <xf numFmtId="0" fontId="15" fillId="2" borderId="8" applyNumberFormat="0" applyAlignment="0" applyProtection="0"/>
    <xf numFmtId="0" fontId="4" fillId="2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4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" fillId="37" borderId="2" applyNumberFormat="0" applyAlignment="0" applyProtection="0"/>
    <xf numFmtId="0" fontId="4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165" fontId="6" fillId="0" borderId="0">
      <alignment/>
      <protection/>
    </xf>
    <xf numFmtId="164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39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70" applyProtection="1">
      <alignment/>
      <protection locked="0"/>
    </xf>
    <xf numFmtId="0" fontId="6" fillId="0" borderId="0" xfId="70" applyFill="1" applyBorder="1" applyProtection="1">
      <alignment/>
      <protection locked="0"/>
    </xf>
    <xf numFmtId="0" fontId="23" fillId="0" borderId="0" xfId="70" applyFont="1" applyAlignment="1" applyProtection="1">
      <alignment horizontal="left" vertical="center"/>
      <protection locked="0"/>
    </xf>
    <xf numFmtId="0" fontId="23" fillId="0" borderId="0" xfId="70" applyFont="1" applyProtection="1">
      <alignment/>
      <protection locked="0"/>
    </xf>
    <xf numFmtId="4" fontId="23" fillId="0" borderId="0" xfId="70" applyNumberFormat="1" applyFont="1" applyFill="1" applyProtection="1">
      <alignment/>
      <protection locked="0"/>
    </xf>
    <xf numFmtId="0" fontId="6" fillId="0" borderId="0" xfId="70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center"/>
      <protection locked="0"/>
    </xf>
    <xf numFmtId="0" fontId="25" fillId="0" borderId="0" xfId="70" applyFont="1" applyAlignment="1" applyProtection="1">
      <alignment horizontal="right"/>
      <protection locked="0"/>
    </xf>
    <xf numFmtId="0" fontId="25" fillId="0" borderId="0" xfId="70" applyFont="1" applyFill="1" applyAlignment="1" applyProtection="1">
      <alignment horizontal="center"/>
      <protection locked="0"/>
    </xf>
    <xf numFmtId="0" fontId="21" fillId="0" borderId="0" xfId="70" applyFont="1" applyBorder="1" applyAlignment="1" applyProtection="1">
      <alignment horizontal="center"/>
      <protection locked="0"/>
    </xf>
    <xf numFmtId="0" fontId="23" fillId="0" borderId="0" xfId="70" applyFont="1" applyAlignment="1" applyProtection="1">
      <alignment horizontal="center"/>
      <protection locked="0"/>
    </xf>
    <xf numFmtId="4" fontId="26" fillId="0" borderId="0" xfId="70" applyNumberFormat="1" applyFont="1" applyFill="1" applyBorder="1" applyAlignment="1" applyProtection="1">
      <alignment horizontal="right"/>
      <protection locked="0"/>
    </xf>
    <xf numFmtId="0" fontId="27" fillId="0" borderId="0" xfId="70" applyFont="1" applyAlignment="1" applyProtection="1">
      <alignment horizontal="left" vertical="center" wrapText="1"/>
      <protection locked="0"/>
    </xf>
    <xf numFmtId="0" fontId="27" fillId="0" borderId="0" xfId="70" applyFont="1" applyAlignment="1" applyProtection="1">
      <alignment horizontal="center"/>
      <protection locked="0"/>
    </xf>
    <xf numFmtId="0" fontId="23" fillId="0" borderId="0" xfId="70" applyFont="1" applyBorder="1" applyProtection="1">
      <alignment/>
      <protection locked="0"/>
    </xf>
    <xf numFmtId="167" fontId="23" fillId="0" borderId="0" xfId="70" applyNumberFormat="1" applyFont="1" applyBorder="1" applyProtection="1">
      <alignment/>
      <protection locked="0"/>
    </xf>
    <xf numFmtId="0" fontId="28" fillId="0" borderId="0" xfId="70" applyFont="1" applyProtection="1">
      <alignment/>
      <protection locked="0"/>
    </xf>
    <xf numFmtId="0" fontId="29" fillId="0" borderId="0" xfId="70" applyFont="1">
      <alignment/>
      <protection/>
    </xf>
    <xf numFmtId="0" fontId="28" fillId="0" borderId="0" xfId="70" applyFont="1" applyBorder="1" applyProtection="1">
      <alignment/>
      <protection locked="0"/>
    </xf>
    <xf numFmtId="0" fontId="30" fillId="0" borderId="0" xfId="70" applyFont="1">
      <alignment/>
      <protection/>
    </xf>
    <xf numFmtId="0" fontId="6" fillId="0" borderId="0" xfId="70" applyAlignment="1">
      <alignment/>
      <protection/>
    </xf>
    <xf numFmtId="49" fontId="21" fillId="0" borderId="0" xfId="70" applyNumberFormat="1" applyFont="1" applyAlignment="1" applyProtection="1">
      <alignment/>
      <protection locked="0"/>
    </xf>
    <xf numFmtId="0" fontId="22" fillId="0" borderId="0" xfId="70" applyFont="1" applyAlignment="1" applyProtection="1">
      <alignment/>
      <protection locked="0"/>
    </xf>
    <xf numFmtId="0" fontId="31" fillId="0" borderId="0" xfId="70" applyFont="1" applyBorder="1" applyAlignment="1">
      <alignment horizontal="left"/>
      <protection/>
    </xf>
    <xf numFmtId="0" fontId="20" fillId="0" borderId="13" xfId="70" applyFont="1" applyBorder="1" applyAlignment="1">
      <alignment horizontal="center" vertical="center"/>
      <protection/>
    </xf>
    <xf numFmtId="0" fontId="20" fillId="0" borderId="13" xfId="70" applyFont="1" applyBorder="1" applyAlignment="1">
      <alignment horizontal="center" vertical="center" wrapText="1"/>
      <protection/>
    </xf>
    <xf numFmtId="49" fontId="20" fillId="0" borderId="13" xfId="70" applyNumberFormat="1" applyFont="1" applyFill="1" applyBorder="1" applyAlignment="1">
      <alignment horizontal="center" vertical="center"/>
      <protection/>
    </xf>
    <xf numFmtId="49" fontId="20" fillId="0" borderId="13" xfId="70" applyNumberFormat="1" applyFont="1" applyBorder="1" applyAlignment="1">
      <alignment horizontal="left" vertical="top" wrapText="1"/>
      <protection/>
    </xf>
    <xf numFmtId="167" fontId="20" fillId="0" borderId="13" xfId="70" applyNumberFormat="1" applyFont="1" applyFill="1" applyBorder="1" applyAlignment="1">
      <alignment horizontal="right"/>
      <protection/>
    </xf>
    <xf numFmtId="0" fontId="30" fillId="0" borderId="0" xfId="70" applyFont="1" applyFill="1">
      <alignment/>
      <protection/>
    </xf>
    <xf numFmtId="49" fontId="20" fillId="0" borderId="13" xfId="70" applyNumberFormat="1" applyFont="1" applyFill="1" applyBorder="1" applyAlignment="1">
      <alignment horizontal="center" vertical="top" wrapText="1"/>
      <protection/>
    </xf>
    <xf numFmtId="49" fontId="20" fillId="0" borderId="13" xfId="70" applyNumberFormat="1" applyFont="1" applyFill="1" applyBorder="1" applyAlignment="1">
      <alignment horizontal="left" vertical="top" wrapText="1"/>
      <protection/>
    </xf>
    <xf numFmtId="49" fontId="21" fillId="0" borderId="13" xfId="70" applyNumberFormat="1" applyFont="1" applyFill="1" applyBorder="1" applyAlignment="1">
      <alignment horizontal="center" vertical="top" wrapText="1"/>
      <protection/>
    </xf>
    <xf numFmtId="49" fontId="21" fillId="0" borderId="13" xfId="70" applyNumberFormat="1" applyFont="1" applyFill="1" applyBorder="1" applyAlignment="1">
      <alignment horizontal="left" vertical="top" wrapText="1"/>
      <protection/>
    </xf>
    <xf numFmtId="167" fontId="21" fillId="0" borderId="13" xfId="70" applyNumberFormat="1" applyFont="1" applyFill="1" applyBorder="1" applyAlignment="1">
      <alignment horizontal="right"/>
      <protection/>
    </xf>
    <xf numFmtId="49" fontId="21" fillId="0" borderId="13" xfId="70" applyNumberFormat="1" applyFont="1" applyFill="1" applyBorder="1" applyAlignment="1">
      <alignment vertical="top" wrapText="1"/>
      <protection/>
    </xf>
    <xf numFmtId="49" fontId="20" fillId="0" borderId="13" xfId="70" applyNumberFormat="1" applyFont="1" applyFill="1" applyBorder="1" applyAlignment="1">
      <alignment vertical="top" wrapText="1"/>
      <protection/>
    </xf>
    <xf numFmtId="0" fontId="0" fillId="0" borderId="0" xfId="70" applyFont="1" applyProtection="1">
      <alignment/>
      <protection locked="0"/>
    </xf>
    <xf numFmtId="49" fontId="0" fillId="0" borderId="0" xfId="70" applyNumberFormat="1" applyFont="1" applyAlignment="1" applyProtection="1">
      <alignment horizontal="center"/>
      <protection locked="0"/>
    </xf>
    <xf numFmtId="49" fontId="0" fillId="0" borderId="0" xfId="70" applyNumberFormat="1" applyFont="1" applyProtection="1">
      <alignment/>
      <protection locked="0"/>
    </xf>
    <xf numFmtId="167" fontId="0" fillId="0" borderId="0" xfId="70" applyNumberFormat="1" applyFont="1" applyFill="1" applyProtection="1">
      <alignment/>
      <protection locked="0"/>
    </xf>
    <xf numFmtId="0" fontId="0" fillId="0" borderId="0" xfId="70" applyFont="1" applyFill="1" applyBorder="1" applyProtection="1">
      <alignment/>
      <protection locked="0"/>
    </xf>
    <xf numFmtId="0" fontId="0" fillId="40" borderId="0" xfId="70" applyFont="1" applyFill="1" applyAlignment="1" applyProtection="1">
      <alignment vertical="top" wrapText="1"/>
      <protection locked="0"/>
    </xf>
    <xf numFmtId="49" fontId="0" fillId="40" borderId="0" xfId="70" applyNumberFormat="1" applyFont="1" applyFill="1" applyAlignment="1" applyProtection="1">
      <alignment horizontal="center"/>
      <protection locked="0"/>
    </xf>
    <xf numFmtId="0" fontId="0" fillId="40" borderId="0" xfId="70" applyFont="1" applyFill="1" applyProtection="1">
      <alignment/>
      <protection locked="0"/>
    </xf>
    <xf numFmtId="49" fontId="0" fillId="40" borderId="0" xfId="70" applyNumberFormat="1" applyFont="1" applyFill="1" applyProtection="1">
      <alignment/>
      <protection locked="0"/>
    </xf>
    <xf numFmtId="167" fontId="0" fillId="0" borderId="0" xfId="70" applyNumberFormat="1" applyFont="1" applyFill="1" applyAlignment="1" applyProtection="1">
      <alignment horizontal="right"/>
      <protection locked="0"/>
    </xf>
    <xf numFmtId="0" fontId="24" fillId="0" borderId="0" xfId="70" applyFont="1" applyFill="1" applyBorder="1" applyProtection="1">
      <alignment/>
      <protection locked="0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67" fontId="19" fillId="0" borderId="0" xfId="70" applyNumberFormat="1" applyFont="1" applyFill="1" applyBorder="1" applyProtection="1">
      <alignment/>
      <protection locked="0"/>
    </xf>
    <xf numFmtId="0" fontId="24" fillId="0" borderId="0" xfId="0" applyFont="1" applyFill="1" applyAlignment="1">
      <alignment/>
    </xf>
    <xf numFmtId="0" fontId="24" fillId="0" borderId="0" xfId="70" applyFont="1" applyFill="1" applyBorder="1" applyAlignment="1" applyProtection="1">
      <alignment vertical="top" wrapText="1"/>
      <protection locked="0"/>
    </xf>
    <xf numFmtId="0" fontId="24" fillId="0" borderId="0" xfId="70" applyFont="1" applyFill="1" applyBorder="1" applyAlignment="1" applyProtection="1">
      <alignment horizontal="center" wrapText="1"/>
      <protection locked="0"/>
    </xf>
    <xf numFmtId="49" fontId="24" fillId="0" borderId="0" xfId="70" applyNumberFormat="1" applyFont="1" applyFill="1" applyBorder="1" applyAlignment="1" applyProtection="1">
      <alignment horizontal="center" wrapText="1"/>
      <protection locked="0"/>
    </xf>
    <xf numFmtId="167" fontId="24" fillId="0" borderId="0" xfId="70" applyNumberFormat="1" applyFont="1" applyFill="1" applyBorder="1" applyAlignment="1" applyProtection="1">
      <alignment wrapText="1"/>
      <protection locked="0"/>
    </xf>
    <xf numFmtId="167" fontId="24" fillId="0" borderId="0" xfId="70" applyNumberFormat="1" applyFont="1" applyFill="1" applyBorder="1" applyProtection="1">
      <alignment/>
      <protection locked="0"/>
    </xf>
    <xf numFmtId="0" fontId="30" fillId="0" borderId="0" xfId="0" applyFont="1" applyAlignment="1">
      <alignment/>
    </xf>
    <xf numFmtId="169" fontId="29" fillId="0" borderId="0" xfId="70" applyNumberFormat="1" applyFont="1">
      <alignment/>
      <protection/>
    </xf>
    <xf numFmtId="4" fontId="30" fillId="0" borderId="0" xfId="70" applyNumberFormat="1" applyFont="1" applyFill="1" applyAlignment="1" applyProtection="1">
      <alignment horizontal="right"/>
      <protection locked="0"/>
    </xf>
    <xf numFmtId="0" fontId="30" fillId="0" borderId="0" xfId="70" applyFont="1" applyProtection="1">
      <alignment/>
      <protection locked="0"/>
    </xf>
    <xf numFmtId="49" fontId="30" fillId="0" borderId="0" xfId="70" applyNumberFormat="1" applyFont="1" applyAlignment="1" applyProtection="1">
      <alignment horizontal="center"/>
      <protection locked="0"/>
    </xf>
    <xf numFmtId="0" fontId="30" fillId="0" borderId="0" xfId="70" applyFont="1" applyFill="1" applyBorder="1" applyProtection="1">
      <alignment/>
      <protection locked="0"/>
    </xf>
    <xf numFmtId="0" fontId="30" fillId="40" borderId="0" xfId="70" applyFont="1" applyFill="1" applyAlignment="1" applyProtection="1">
      <alignment vertical="top" wrapText="1"/>
      <protection locked="0"/>
    </xf>
    <xf numFmtId="49" fontId="30" fillId="40" borderId="0" xfId="70" applyNumberFormat="1" applyFont="1" applyFill="1" applyAlignment="1" applyProtection="1">
      <alignment horizontal="center"/>
      <protection locked="0"/>
    </xf>
    <xf numFmtId="0" fontId="30" fillId="40" borderId="0" xfId="70" applyFont="1" applyFill="1" applyProtection="1">
      <alignment/>
      <protection locked="0"/>
    </xf>
    <xf numFmtId="49" fontId="30" fillId="40" borderId="0" xfId="70" applyNumberFormat="1" applyFont="1" applyFill="1" applyProtection="1">
      <alignment/>
      <protection locked="0"/>
    </xf>
    <xf numFmtId="0" fontId="33" fillId="41" borderId="14" xfId="70" applyFont="1" applyFill="1" applyBorder="1" applyAlignment="1" applyProtection="1">
      <alignment horizontal="center" vertical="top" wrapText="1"/>
      <protection locked="0"/>
    </xf>
    <xf numFmtId="49" fontId="33" fillId="41" borderId="14" xfId="70" applyNumberFormat="1" applyFont="1" applyFill="1" applyBorder="1" applyAlignment="1" applyProtection="1">
      <alignment horizontal="center"/>
      <protection locked="0"/>
    </xf>
    <xf numFmtId="0" fontId="25" fillId="42" borderId="14" xfId="70" applyFont="1" applyFill="1" applyBorder="1" applyAlignment="1" applyProtection="1">
      <alignment horizontal="left" vertical="center" wrapText="1"/>
      <protection locked="0"/>
    </xf>
    <xf numFmtId="49" fontId="25" fillId="42" borderId="14" xfId="70" applyNumberFormat="1" applyFont="1" applyFill="1" applyBorder="1" applyAlignment="1" applyProtection="1">
      <alignment horizontal="center" vertical="center" wrapText="1"/>
      <protection locked="0"/>
    </xf>
    <xf numFmtId="49" fontId="35" fillId="42" borderId="14" xfId="70" applyNumberFormat="1" applyFont="1" applyFill="1" applyBorder="1" applyAlignment="1" applyProtection="1">
      <alignment horizontal="center" vertical="center"/>
      <protection locked="0"/>
    </xf>
    <xf numFmtId="0" fontId="33" fillId="43" borderId="14" xfId="70" applyFont="1" applyFill="1" applyBorder="1" applyAlignment="1" applyProtection="1">
      <alignment wrapText="1"/>
      <protection locked="0"/>
    </xf>
    <xf numFmtId="49" fontId="33" fillId="43" borderId="14" xfId="70" applyNumberFormat="1" applyFont="1" applyFill="1" applyBorder="1" applyAlignment="1" applyProtection="1">
      <alignment horizontal="center" wrapText="1"/>
      <protection locked="0"/>
    </xf>
    <xf numFmtId="49" fontId="33" fillId="43" borderId="14" xfId="70" applyNumberFormat="1" applyFont="1" applyFill="1" applyBorder="1" applyAlignment="1" applyProtection="1">
      <alignment wrapText="1"/>
      <protection locked="0"/>
    </xf>
    <xf numFmtId="0" fontId="33" fillId="44" borderId="14" xfId="96" applyFont="1" applyFill="1" applyBorder="1" applyAlignment="1">
      <alignment wrapText="1"/>
      <protection/>
    </xf>
    <xf numFmtId="49" fontId="33" fillId="44" borderId="14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Protection="1">
      <alignment/>
      <protection locked="0"/>
    </xf>
    <xf numFmtId="0" fontId="33" fillId="0" borderId="0" xfId="0" applyFont="1" applyAlignment="1">
      <alignment/>
    </xf>
    <xf numFmtId="0" fontId="33" fillId="40" borderId="14" xfId="70" applyFont="1" applyFill="1" applyBorder="1" applyAlignment="1" applyProtection="1">
      <alignment vertical="top" wrapText="1"/>
      <protection locked="0"/>
    </xf>
    <xf numFmtId="49" fontId="33" fillId="40" borderId="14" xfId="70" applyNumberFormat="1" applyFont="1" applyFill="1" applyBorder="1" applyAlignment="1" applyProtection="1">
      <alignment horizontal="center" wrapText="1"/>
      <protection locked="0"/>
    </xf>
    <xf numFmtId="0" fontId="36" fillId="45" borderId="14" xfId="70" applyFont="1" applyFill="1" applyBorder="1" applyAlignment="1" applyProtection="1">
      <alignment vertical="top" wrapText="1"/>
      <protection locked="0"/>
    </xf>
    <xf numFmtId="49" fontId="33" fillId="45" borderId="14" xfId="7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>
      <alignment/>
    </xf>
    <xf numFmtId="0" fontId="30" fillId="2" borderId="14" xfId="70" applyFont="1" applyFill="1" applyBorder="1" applyAlignment="1" applyProtection="1">
      <alignment vertical="top" wrapText="1"/>
      <protection locked="0"/>
    </xf>
    <xf numFmtId="49" fontId="30" fillId="2" borderId="14" xfId="70" applyNumberFormat="1" applyFont="1" applyFill="1" applyBorder="1" applyAlignment="1" applyProtection="1">
      <alignment horizontal="center" wrapText="1"/>
      <protection locked="0"/>
    </xf>
    <xf numFmtId="0" fontId="30" fillId="40" borderId="14" xfId="70" applyFont="1" applyFill="1" applyBorder="1" applyAlignment="1" applyProtection="1">
      <alignment vertical="top" wrapText="1"/>
      <protection locked="0"/>
    </xf>
    <xf numFmtId="49" fontId="30" fillId="40" borderId="14" xfId="70" applyNumberFormat="1" applyFont="1" applyFill="1" applyBorder="1" applyAlignment="1" applyProtection="1">
      <alignment horizontal="center" wrapText="1"/>
      <protection locked="0"/>
    </xf>
    <xf numFmtId="0" fontId="36" fillId="45" borderId="14" xfId="96" applyFont="1" applyFill="1" applyBorder="1" applyAlignment="1">
      <alignment wrapText="1"/>
      <protection/>
    </xf>
    <xf numFmtId="49" fontId="33" fillId="45" borderId="14" xfId="96" applyNumberFormat="1" applyFont="1" applyFill="1" applyBorder="1" applyAlignment="1">
      <alignment horizontal="center"/>
      <protection/>
    </xf>
    <xf numFmtId="0" fontId="30" fillId="2" borderId="14" xfId="96" applyFont="1" applyFill="1" applyBorder="1" applyAlignment="1">
      <alignment wrapText="1"/>
      <protection/>
    </xf>
    <xf numFmtId="49" fontId="30" fillId="2" borderId="14" xfId="96" applyNumberFormat="1" applyFont="1" applyFill="1" applyBorder="1" applyAlignment="1">
      <alignment horizontal="center"/>
      <protection/>
    </xf>
    <xf numFmtId="0" fontId="30" fillId="2" borderId="14" xfId="96" applyFont="1" applyFill="1" applyBorder="1" applyAlignment="1">
      <alignment horizontal="left" wrapText="1"/>
      <protection/>
    </xf>
    <xf numFmtId="167" fontId="33" fillId="0" borderId="0" xfId="70" applyNumberFormat="1" applyFont="1" applyFill="1" applyBorder="1" applyProtection="1">
      <alignment/>
      <protection locked="0"/>
    </xf>
    <xf numFmtId="0" fontId="30" fillId="0" borderId="0" xfId="70" applyFont="1" applyFill="1" applyBorder="1" applyAlignment="1" applyProtection="1">
      <alignment vertical="top" wrapText="1"/>
      <protection locked="0"/>
    </xf>
    <xf numFmtId="0" fontId="30" fillId="0" borderId="0" xfId="70" applyFont="1" applyFill="1" applyBorder="1" applyAlignment="1" applyProtection="1">
      <alignment horizontal="center" wrapText="1"/>
      <protection locked="0"/>
    </xf>
    <xf numFmtId="49" fontId="30" fillId="0" borderId="0" xfId="70" applyNumberFormat="1" applyFont="1" applyFill="1" applyBorder="1" applyAlignment="1" applyProtection="1">
      <alignment horizontal="center" wrapText="1"/>
      <protection locked="0"/>
    </xf>
    <xf numFmtId="167" fontId="30" fillId="0" borderId="0" xfId="70" applyNumberFormat="1" applyFont="1" applyFill="1" applyBorder="1" applyAlignment="1" applyProtection="1">
      <alignment wrapText="1"/>
      <protection locked="0"/>
    </xf>
    <xf numFmtId="167" fontId="30" fillId="0" borderId="0" xfId="70" applyNumberFormat="1" applyFont="1" applyFill="1" applyBorder="1" applyProtection="1">
      <alignment/>
      <protection locked="0"/>
    </xf>
    <xf numFmtId="0" fontId="36" fillId="45" borderId="14" xfId="70" applyFont="1" applyFill="1" applyBorder="1" applyAlignment="1">
      <alignment wrapText="1"/>
      <protection/>
    </xf>
    <xf numFmtId="0" fontId="30" fillId="44" borderId="14" xfId="0" applyFont="1" applyFill="1" applyBorder="1" applyAlignment="1" applyProtection="1">
      <alignment vertical="top" wrapText="1"/>
      <protection locked="0"/>
    </xf>
    <xf numFmtId="49" fontId="30" fillId="44" borderId="14" xfId="0" applyNumberFormat="1" applyFont="1" applyFill="1" applyBorder="1" applyAlignment="1" applyProtection="1">
      <alignment horizontal="center" wrapText="1"/>
      <protection locked="0"/>
    </xf>
    <xf numFmtId="0" fontId="30" fillId="45" borderId="14" xfId="0" applyFont="1" applyFill="1" applyBorder="1" applyAlignment="1" applyProtection="1">
      <alignment vertical="top" wrapText="1"/>
      <protection locked="0"/>
    </xf>
    <xf numFmtId="49" fontId="30" fillId="45" borderId="14" xfId="0" applyNumberFormat="1" applyFont="1" applyFill="1" applyBorder="1" applyAlignment="1" applyProtection="1">
      <alignment horizontal="center" wrapText="1"/>
      <protection locked="0"/>
    </xf>
    <xf numFmtId="0" fontId="30" fillId="40" borderId="14" xfId="0" applyFont="1" applyFill="1" applyBorder="1" applyAlignment="1" applyProtection="1">
      <alignment vertical="top" wrapText="1"/>
      <protection locked="0"/>
    </xf>
    <xf numFmtId="49" fontId="30" fillId="40" borderId="14" xfId="0" applyNumberFormat="1" applyFont="1" applyFill="1" applyBorder="1" applyAlignment="1" applyProtection="1">
      <alignment horizontal="center" wrapText="1"/>
      <protection locked="0"/>
    </xf>
    <xf numFmtId="0" fontId="36" fillId="44" borderId="14" xfId="70" applyFont="1" applyFill="1" applyBorder="1" applyAlignment="1" applyProtection="1">
      <alignment vertical="top" wrapText="1"/>
      <protection locked="0"/>
    </xf>
    <xf numFmtId="49" fontId="33" fillId="44" borderId="14" xfId="96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49" fontId="30" fillId="45" borderId="14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Alignment="1" applyProtection="1">
      <alignment vertical="top" wrapText="1"/>
      <protection locked="0"/>
    </xf>
    <xf numFmtId="0" fontId="33" fillId="0" borderId="0" xfId="70" applyFont="1" applyFill="1" applyBorder="1" applyAlignment="1" applyProtection="1">
      <alignment horizontal="center" wrapText="1"/>
      <protection locked="0"/>
    </xf>
    <xf numFmtId="49" fontId="33" fillId="0" borderId="0" xfId="70" applyNumberFormat="1" applyFont="1" applyFill="1" applyBorder="1" applyAlignment="1" applyProtection="1">
      <alignment horizontal="center" wrapText="1"/>
      <protection locked="0"/>
    </xf>
    <xf numFmtId="167" fontId="33" fillId="0" borderId="0" xfId="70" applyNumberFormat="1" applyFont="1" applyFill="1" applyBorder="1" applyAlignment="1" applyProtection="1">
      <alignment wrapText="1"/>
      <protection locked="0"/>
    </xf>
    <xf numFmtId="0" fontId="33" fillId="43" borderId="14" xfId="97" applyFont="1" applyFill="1" applyBorder="1" applyAlignment="1">
      <alignment horizontal="left" wrapText="1"/>
      <protection/>
    </xf>
    <xf numFmtId="49" fontId="30" fillId="43" borderId="14" xfId="70" applyNumberFormat="1" applyFont="1" applyFill="1" applyBorder="1" applyAlignment="1" applyProtection="1">
      <alignment horizontal="center" wrapText="1"/>
      <protection locked="0"/>
    </xf>
    <xf numFmtId="49" fontId="33" fillId="43" borderId="14" xfId="70" applyNumberFormat="1" applyFont="1" applyFill="1" applyBorder="1" applyAlignment="1" applyProtection="1">
      <alignment horizontal="center" vertical="center" wrapText="1"/>
      <protection locked="0"/>
    </xf>
    <xf numFmtId="0" fontId="33" fillId="44" borderId="14" xfId="97" applyFont="1" applyFill="1" applyBorder="1" applyAlignment="1">
      <alignment wrapText="1"/>
      <protection/>
    </xf>
    <xf numFmtId="0" fontId="36" fillId="45" borderId="14" xfId="97" applyFont="1" applyFill="1" applyBorder="1" applyAlignment="1">
      <alignment wrapText="1"/>
      <protection/>
    </xf>
    <xf numFmtId="0" fontId="30" fillId="2" borderId="14" xfId="97" applyFont="1" applyFill="1" applyBorder="1" applyAlignment="1">
      <alignment wrapText="1"/>
      <protection/>
    </xf>
    <xf numFmtId="49" fontId="33" fillId="2" borderId="14" xfId="70" applyNumberFormat="1" applyFont="1" applyFill="1" applyBorder="1" applyAlignment="1" applyProtection="1">
      <alignment horizontal="center" wrapText="1"/>
      <protection locked="0"/>
    </xf>
    <xf numFmtId="0" fontId="30" fillId="2" borderId="14" xfId="97" applyFont="1" applyFill="1" applyBorder="1" applyAlignment="1">
      <alignment horizontal="left" wrapText="1"/>
      <protection/>
    </xf>
    <xf numFmtId="0" fontId="33" fillId="44" borderId="14" xfId="70" applyFont="1" applyFill="1" applyBorder="1" applyAlignment="1" applyProtection="1">
      <alignment vertical="top" wrapText="1"/>
      <protection locked="0"/>
    </xf>
    <xf numFmtId="0" fontId="36" fillId="45" borderId="14" xfId="70" applyFont="1" applyFill="1" applyBorder="1" applyAlignment="1" applyProtection="1">
      <alignment wrapText="1"/>
      <protection locked="0"/>
    </xf>
    <xf numFmtId="0" fontId="30" fillId="2" borderId="14" xfId="70" applyFont="1" applyFill="1" applyBorder="1">
      <alignment/>
      <protection/>
    </xf>
    <xf numFmtId="0" fontId="30" fillId="2" borderId="14" xfId="70" applyFont="1" applyFill="1" applyBorder="1" applyAlignment="1" applyProtection="1">
      <alignment wrapText="1"/>
      <protection locked="0"/>
    </xf>
    <xf numFmtId="0" fontId="33" fillId="44" borderId="14" xfId="70" applyFont="1" applyFill="1" applyBorder="1" applyAlignment="1" applyProtection="1">
      <alignment wrapText="1"/>
      <protection locked="0"/>
    </xf>
    <xf numFmtId="0" fontId="33" fillId="45" borderId="14" xfId="0" applyFont="1" applyFill="1" applyBorder="1" applyAlignment="1">
      <alignment horizontal="center"/>
    </xf>
    <xf numFmtId="0" fontId="36" fillId="40" borderId="14" xfId="70" applyFont="1" applyFill="1" applyBorder="1" applyAlignment="1" applyProtection="1">
      <alignment horizontal="left" vertical="top" wrapText="1"/>
      <protection locked="0"/>
    </xf>
    <xf numFmtId="49" fontId="33" fillId="2" borderId="14" xfId="70" applyNumberFormat="1" applyFont="1" applyFill="1" applyBorder="1" applyAlignment="1" applyProtection="1">
      <alignment horizontal="center"/>
      <protection locked="0"/>
    </xf>
    <xf numFmtId="0" fontId="33" fillId="45" borderId="14" xfId="96" applyFont="1" applyFill="1" applyBorder="1" applyAlignment="1">
      <alignment horizontal="center"/>
      <protection/>
    </xf>
    <xf numFmtId="0" fontId="30" fillId="40" borderId="14" xfId="96" applyFont="1" applyFill="1" applyBorder="1" applyAlignment="1">
      <alignment wrapText="1"/>
      <protection/>
    </xf>
    <xf numFmtId="0" fontId="30" fillId="2" borderId="14" xfId="96" applyFont="1" applyFill="1" applyBorder="1" applyAlignment="1">
      <alignment horizontal="center"/>
      <protection/>
    </xf>
    <xf numFmtId="0" fontId="30" fillId="2" borderId="14" xfId="96" applyFont="1" applyFill="1" applyBorder="1" applyAlignment="1">
      <alignment horizontal="center" wrapText="1"/>
      <protection/>
    </xf>
    <xf numFmtId="49" fontId="36" fillId="45" borderId="14" xfId="70" applyNumberFormat="1" applyFont="1" applyFill="1" applyBorder="1" applyAlignment="1" applyProtection="1">
      <alignment vertical="top" wrapText="1" shrinkToFit="1"/>
      <protection locked="0"/>
    </xf>
    <xf numFmtId="49" fontId="33" fillId="45" borderId="14" xfId="97" applyNumberFormat="1" applyFont="1" applyFill="1" applyBorder="1" applyAlignment="1">
      <alignment horizontal="center"/>
      <protection/>
    </xf>
    <xf numFmtId="49" fontId="30" fillId="40" borderId="14" xfId="97" applyNumberFormat="1" applyFont="1" applyFill="1" applyBorder="1" applyAlignment="1">
      <alignment horizontal="center"/>
      <protection/>
    </xf>
    <xf numFmtId="0" fontId="30" fillId="40" borderId="14" xfId="97" applyFont="1" applyFill="1" applyBorder="1" applyAlignment="1">
      <alignment wrapText="1"/>
      <protection/>
    </xf>
    <xf numFmtId="0" fontId="30" fillId="40" borderId="14" xfId="97" applyFont="1" applyFill="1" applyBorder="1" applyAlignment="1">
      <alignment horizontal="center" wrapText="1"/>
      <protection/>
    </xf>
    <xf numFmtId="0" fontId="36" fillId="45" borderId="14" xfId="97" applyFont="1" applyFill="1" applyBorder="1" applyAlignment="1">
      <alignment horizontal="left" wrapText="1"/>
      <protection/>
    </xf>
    <xf numFmtId="0" fontId="33" fillId="45" borderId="14" xfId="97" applyFont="1" applyFill="1" applyBorder="1" applyAlignment="1">
      <alignment horizontal="center" wrapText="1"/>
      <protection/>
    </xf>
    <xf numFmtId="0" fontId="36" fillId="40" borderId="14" xfId="70" applyFont="1" applyFill="1" applyBorder="1" applyAlignment="1" applyProtection="1">
      <alignment vertical="top" wrapText="1"/>
      <protection locked="0"/>
    </xf>
    <xf numFmtId="0" fontId="36" fillId="40" borderId="14" xfId="96" applyFont="1" applyFill="1" applyBorder="1" applyAlignment="1">
      <alignment wrapText="1"/>
      <protection/>
    </xf>
    <xf numFmtId="49" fontId="33" fillId="40" borderId="14" xfId="96" applyNumberFormat="1" applyFont="1" applyFill="1" applyBorder="1" applyAlignment="1">
      <alignment horizontal="center"/>
      <protection/>
    </xf>
    <xf numFmtId="49" fontId="33" fillId="44" borderId="14" xfId="70" applyNumberFormat="1" applyFont="1" applyFill="1" applyBorder="1" applyAlignment="1" applyProtection="1">
      <alignment horizontal="center" vertical="center" wrapText="1"/>
      <protection locked="0"/>
    </xf>
    <xf numFmtId="49" fontId="33" fillId="44" borderId="14" xfId="70" applyNumberFormat="1" applyFont="1" applyFill="1" applyBorder="1" applyAlignment="1" applyProtection="1">
      <alignment wrapText="1"/>
      <protection locked="0"/>
    </xf>
    <xf numFmtId="0" fontId="38" fillId="40" borderId="14" xfId="70" applyFont="1" applyFill="1" applyBorder="1" applyAlignment="1" applyProtection="1">
      <alignment vertical="top" wrapText="1"/>
      <protection locked="0"/>
    </xf>
    <xf numFmtId="0" fontId="30" fillId="40" borderId="14" xfId="70" applyFont="1" applyFill="1" applyBorder="1" applyAlignment="1" applyProtection="1">
      <alignment wrapText="1"/>
      <protection locked="0"/>
    </xf>
    <xf numFmtId="0" fontId="39" fillId="40" borderId="14" xfId="70" applyFont="1" applyFill="1" applyBorder="1" applyAlignment="1" applyProtection="1">
      <alignment vertical="top" wrapText="1"/>
      <protection locked="0"/>
    </xf>
    <xf numFmtId="49" fontId="37" fillId="40" borderId="14" xfId="70" applyNumberFormat="1" applyFont="1" applyFill="1" applyBorder="1" applyAlignment="1" applyProtection="1">
      <alignment horizontal="center" wrapText="1"/>
      <protection locked="0"/>
    </xf>
    <xf numFmtId="0" fontId="37" fillId="0" borderId="0" xfId="70" applyFont="1" applyFill="1" applyBorder="1" applyProtection="1">
      <alignment/>
      <protection locked="0"/>
    </xf>
    <xf numFmtId="0" fontId="30" fillId="45" borderId="14" xfId="70" applyFont="1" applyFill="1" applyBorder="1" applyAlignment="1" applyProtection="1">
      <alignment vertical="top" wrapText="1"/>
      <protection locked="0"/>
    </xf>
    <xf numFmtId="49" fontId="33" fillId="43" borderId="14" xfId="70" applyNumberFormat="1" applyFont="1" applyFill="1" applyBorder="1" applyAlignment="1" applyProtection="1">
      <alignment horizontal="center"/>
      <protection locked="0"/>
    </xf>
    <xf numFmtId="49" fontId="33" fillId="43" borderId="14" xfId="70" applyNumberFormat="1" applyFont="1" applyFill="1" applyBorder="1" applyProtection="1">
      <alignment/>
      <protection locked="0"/>
    </xf>
    <xf numFmtId="0" fontId="33" fillId="44" borderId="14" xfId="97" applyFont="1" applyFill="1" applyBorder="1" applyAlignment="1">
      <alignment horizontal="left" wrapText="1"/>
      <protection/>
    </xf>
    <xf numFmtId="49" fontId="33" fillId="44" borderId="14" xfId="70" applyNumberFormat="1" applyFont="1" applyFill="1" applyBorder="1" applyAlignment="1" applyProtection="1">
      <alignment horizontal="center"/>
      <protection locked="0"/>
    </xf>
    <xf numFmtId="49" fontId="33" fillId="44" borderId="14" xfId="70" applyNumberFormat="1" applyFont="1" applyFill="1" applyBorder="1" applyProtection="1">
      <alignment/>
      <protection locked="0"/>
    </xf>
    <xf numFmtId="49" fontId="30" fillId="2" borderId="14" xfId="97" applyNumberFormat="1" applyFont="1" applyFill="1" applyBorder="1" applyAlignment="1">
      <alignment horizontal="center"/>
      <protection/>
    </xf>
    <xf numFmtId="0" fontId="30" fillId="2" borderId="14" xfId="97" applyFont="1" applyFill="1" applyBorder="1" applyAlignment="1">
      <alignment horizontal="center"/>
      <protection/>
    </xf>
    <xf numFmtId="0" fontId="30" fillId="2" borderId="14" xfId="97" applyFont="1" applyFill="1" applyBorder="1" applyAlignment="1">
      <alignment horizontal="center" wrapText="1"/>
      <protection/>
    </xf>
    <xf numFmtId="0" fontId="33" fillId="44" borderId="14" xfId="96" applyFont="1" applyFill="1" applyBorder="1" applyAlignment="1">
      <alignment horizontal="center"/>
      <protection/>
    </xf>
    <xf numFmtId="0" fontId="33" fillId="44" borderId="14" xfId="96" applyFont="1" applyFill="1" applyBorder="1" applyAlignment="1">
      <alignment horizontal="center" wrapText="1"/>
      <protection/>
    </xf>
    <xf numFmtId="0" fontId="33" fillId="45" borderId="14" xfId="96" applyFont="1" applyFill="1" applyBorder="1" applyAlignment="1">
      <alignment horizontal="center" wrapText="1"/>
      <protection/>
    </xf>
    <xf numFmtId="49" fontId="30" fillId="0" borderId="0" xfId="70" applyNumberFormat="1" applyFont="1" applyProtection="1">
      <alignment/>
      <protection locked="0"/>
    </xf>
    <xf numFmtId="167" fontId="30" fillId="2" borderId="14" xfId="70" applyNumberFormat="1" applyFont="1" applyFill="1" applyBorder="1" applyProtection="1">
      <alignment/>
      <protection locked="0"/>
    </xf>
    <xf numFmtId="49" fontId="30" fillId="43" borderId="14" xfId="70" applyNumberFormat="1" applyFont="1" applyFill="1" applyBorder="1" applyAlignment="1" applyProtection="1">
      <alignment wrapText="1"/>
      <protection locked="0"/>
    </xf>
    <xf numFmtId="2" fontId="30" fillId="0" borderId="14" xfId="0" applyNumberFormat="1" applyFont="1" applyFill="1" applyBorder="1" applyAlignment="1" applyProtection="1">
      <alignment vertical="top" wrapText="1"/>
      <protection locked="0"/>
    </xf>
    <xf numFmtId="2" fontId="33" fillId="0" borderId="14" xfId="0" applyNumberFormat="1" applyFont="1" applyFill="1" applyBorder="1" applyAlignment="1" applyProtection="1">
      <alignment vertical="top" wrapText="1"/>
      <protection locked="0"/>
    </xf>
    <xf numFmtId="49" fontId="30" fillId="0" borderId="14" xfId="0" applyNumberFormat="1" applyFont="1" applyFill="1" applyBorder="1" applyAlignment="1" applyProtection="1">
      <alignment horizontal="center" wrapText="1"/>
      <protection locked="0"/>
    </xf>
    <xf numFmtId="49" fontId="33" fillId="0" borderId="14" xfId="0" applyNumberFormat="1" applyFont="1" applyFill="1" applyBorder="1" applyAlignment="1" applyProtection="1">
      <alignment horizontal="center" wrapText="1"/>
      <protection locked="0"/>
    </xf>
    <xf numFmtId="2" fontId="30" fillId="2" borderId="14" xfId="0" applyNumberFormat="1" applyFont="1" applyFill="1" applyBorder="1" applyAlignment="1" applyProtection="1">
      <alignment vertical="top" wrapText="1"/>
      <protection locked="0"/>
    </xf>
    <xf numFmtId="0" fontId="33" fillId="2" borderId="14" xfId="70" applyFont="1" applyFill="1" applyBorder="1" applyAlignment="1" applyProtection="1">
      <alignment horizontal="center" vertical="center"/>
      <protection locked="0"/>
    </xf>
    <xf numFmtId="4" fontId="33" fillId="2" borderId="14" xfId="70" applyNumberFormat="1" applyFont="1" applyFill="1" applyBorder="1" applyAlignment="1" applyProtection="1">
      <alignment horizontal="center" vertical="center"/>
      <protection locked="0"/>
    </xf>
    <xf numFmtId="167" fontId="33" fillId="42" borderId="14" xfId="70" applyNumberFormat="1" applyFont="1" applyFill="1" applyBorder="1" applyAlignment="1" applyProtection="1">
      <alignment horizontal="left" vertical="center"/>
      <protection/>
    </xf>
    <xf numFmtId="0" fontId="33" fillId="44" borderId="14" xfId="70" applyFont="1" applyFill="1" applyBorder="1" applyAlignment="1" applyProtection="1">
      <alignment vertical="center" wrapText="1"/>
      <protection locked="0"/>
    </xf>
    <xf numFmtId="0" fontId="30" fillId="2" borderId="14" xfId="70" applyFont="1" applyFill="1" applyBorder="1" applyAlignment="1">
      <alignment vertical="center"/>
      <protection/>
    </xf>
    <xf numFmtId="0" fontId="30" fillId="2" borderId="14" xfId="70" applyFont="1" applyFill="1" applyBorder="1" applyAlignment="1">
      <alignment wrapText="1"/>
      <protection/>
    </xf>
    <xf numFmtId="167" fontId="30" fillId="46" borderId="14" xfId="70" applyNumberFormat="1" applyFont="1" applyFill="1" applyBorder="1" applyProtection="1">
      <alignment/>
      <protection/>
    </xf>
    <xf numFmtId="0" fontId="33" fillId="2" borderId="14" xfId="70" applyFont="1" applyFill="1" applyBorder="1" applyAlignment="1">
      <alignment wrapText="1"/>
      <protection/>
    </xf>
    <xf numFmtId="49" fontId="30" fillId="2" borderId="14" xfId="70" applyNumberFormat="1" applyFont="1" applyFill="1" applyBorder="1" applyAlignment="1" applyProtection="1">
      <alignment horizontal="left" vertical="center"/>
      <protection locked="0"/>
    </xf>
    <xf numFmtId="0" fontId="34" fillId="2" borderId="14" xfId="70" applyFont="1" applyFill="1" applyBorder="1" applyAlignment="1">
      <alignment vertical="center"/>
      <protection/>
    </xf>
    <xf numFmtId="0" fontId="30" fillId="2" borderId="14" xfId="70" applyNumberFormat="1" applyFont="1" applyFill="1" applyBorder="1" applyAlignment="1">
      <alignment wrapText="1"/>
      <protection/>
    </xf>
    <xf numFmtId="0" fontId="33" fillId="44" borderId="14" xfId="70" applyFont="1" applyFill="1" applyBorder="1" applyAlignment="1" applyProtection="1">
      <alignment horizontal="left" vertical="center"/>
      <protection locked="0"/>
    </xf>
    <xf numFmtId="0" fontId="30" fillId="2" borderId="14" xfId="70" applyFont="1" applyFill="1" applyBorder="1" applyAlignment="1">
      <alignment horizontal="left" vertical="center"/>
      <protection/>
    </xf>
    <xf numFmtId="0" fontId="33" fillId="46" borderId="14" xfId="70" applyFont="1" applyFill="1" applyBorder="1" applyAlignment="1" applyProtection="1">
      <alignment horizontal="left" vertical="center" wrapText="1" shrinkToFit="1"/>
      <protection locked="0"/>
    </xf>
    <xf numFmtId="0" fontId="33" fillId="46" borderId="14" xfId="70" applyFont="1" applyFill="1" applyBorder="1" applyAlignment="1" applyProtection="1">
      <alignment vertical="top" wrapText="1" shrinkToFit="1"/>
      <protection locked="0"/>
    </xf>
    <xf numFmtId="0" fontId="30" fillId="2" borderId="14" xfId="70" applyFont="1" applyFill="1" applyBorder="1" applyAlignment="1" applyProtection="1">
      <alignment horizontal="left" vertical="center"/>
      <protection locked="0"/>
    </xf>
    <xf numFmtId="0" fontId="30" fillId="2" borderId="14" xfId="70" applyFont="1" applyFill="1" applyBorder="1" applyAlignment="1" applyProtection="1">
      <alignment horizontal="left" vertical="center" wrapText="1" shrinkToFit="1"/>
      <protection locked="0"/>
    </xf>
    <xf numFmtId="0" fontId="3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justify"/>
    </xf>
    <xf numFmtId="0" fontId="21" fillId="0" borderId="14" xfId="0" applyNumberFormat="1" applyFont="1" applyFill="1" applyBorder="1" applyAlignment="1">
      <alignment horizontal="justify" vertical="center" wrapText="1"/>
    </xf>
    <xf numFmtId="0" fontId="21" fillId="0" borderId="14" xfId="70" applyFont="1" applyFill="1" applyBorder="1" applyAlignment="1">
      <alignment vertical="center" wrapText="1"/>
      <protection/>
    </xf>
    <xf numFmtId="49" fontId="21" fillId="0" borderId="14" xfId="7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justify" wrapText="1"/>
    </xf>
    <xf numFmtId="0" fontId="21" fillId="0" borderId="0" xfId="0" applyFont="1" applyAlignment="1">
      <alignment horizontal="left"/>
    </xf>
    <xf numFmtId="174" fontId="30" fillId="0" borderId="0" xfId="70" applyNumberFormat="1" applyFont="1" applyFill="1" applyBorder="1" applyProtection="1">
      <alignment/>
      <protection locked="0"/>
    </xf>
    <xf numFmtId="174" fontId="30" fillId="0" borderId="0" xfId="0" applyNumberFormat="1" applyFont="1" applyAlignment="1">
      <alignment/>
    </xf>
    <xf numFmtId="0" fontId="36" fillId="0" borderId="14" xfId="70" applyFont="1" applyFill="1" applyBorder="1" applyAlignment="1" applyProtection="1">
      <alignment vertical="top" wrapText="1"/>
      <protection locked="0"/>
    </xf>
    <xf numFmtId="49" fontId="33" fillId="0" borderId="14" xfId="70" applyNumberFormat="1" applyFont="1" applyFill="1" applyBorder="1" applyAlignment="1" applyProtection="1">
      <alignment horizontal="center" wrapText="1"/>
      <protection locked="0"/>
    </xf>
    <xf numFmtId="0" fontId="30" fillId="0" borderId="14" xfId="70" applyFont="1" applyFill="1" applyBorder="1" applyAlignment="1" applyProtection="1">
      <alignment vertical="top" wrapText="1"/>
      <protection locked="0"/>
    </xf>
    <xf numFmtId="49" fontId="30" fillId="0" borderId="14" xfId="70" applyNumberFormat="1" applyFont="1" applyFill="1" applyBorder="1" applyAlignment="1" applyProtection="1">
      <alignment horizontal="center" wrapText="1"/>
      <protection locked="0"/>
    </xf>
    <xf numFmtId="0" fontId="30" fillId="0" borderId="14" xfId="70" applyFont="1" applyFill="1" applyBorder="1" applyAlignment="1" applyProtection="1">
      <alignment wrapText="1"/>
      <protection locked="0"/>
    </xf>
    <xf numFmtId="0" fontId="30" fillId="0" borderId="14" xfId="0" applyFont="1" applyFill="1" applyBorder="1" applyAlignment="1" applyProtection="1">
      <alignment horizontal="left" wrapText="1"/>
      <protection locked="0"/>
    </xf>
    <xf numFmtId="0" fontId="30" fillId="2" borderId="14" xfId="0" applyFont="1" applyFill="1" applyBorder="1" applyAlignment="1">
      <alignment vertical="center"/>
    </xf>
    <xf numFmtId="0" fontId="33" fillId="2" borderId="14" xfId="0" applyFont="1" applyFill="1" applyBorder="1" applyAlignment="1" applyProtection="1">
      <alignment/>
      <protection locked="0"/>
    </xf>
    <xf numFmtId="49" fontId="33" fillId="40" borderId="14" xfId="97" applyNumberFormat="1" applyFont="1" applyFill="1" applyBorder="1" applyAlignment="1">
      <alignment horizontal="center"/>
      <protection/>
    </xf>
    <xf numFmtId="0" fontId="33" fillId="40" borderId="14" xfId="97" applyFont="1" applyFill="1" applyBorder="1" applyAlignment="1">
      <alignment horizontal="center" wrapText="1"/>
      <protection/>
    </xf>
    <xf numFmtId="0" fontId="36" fillId="0" borderId="14" xfId="70" applyFont="1" applyBorder="1" applyAlignment="1" applyProtection="1">
      <alignment wrapText="1"/>
      <protection locked="0"/>
    </xf>
    <xf numFmtId="169" fontId="23" fillId="0" borderId="0" xfId="70" applyNumberFormat="1" applyFont="1" applyProtection="1">
      <alignment/>
      <protection locked="0"/>
    </xf>
    <xf numFmtId="166" fontId="30" fillId="0" borderId="0" xfId="70" applyNumberFormat="1" applyFont="1" applyFill="1" applyBorder="1" applyProtection="1">
      <alignment/>
      <protection locked="0"/>
    </xf>
    <xf numFmtId="166" fontId="30" fillId="0" borderId="0" xfId="0" applyNumberFormat="1" applyFont="1" applyAlignment="1">
      <alignment/>
    </xf>
    <xf numFmtId="166" fontId="33" fillId="41" borderId="14" xfId="70" applyNumberFormat="1" applyFont="1" applyFill="1" applyBorder="1" applyAlignment="1" applyProtection="1">
      <alignment horizontal="center"/>
      <protection locked="0"/>
    </xf>
    <xf numFmtId="166" fontId="33" fillId="42" borderId="14" xfId="70" applyNumberFormat="1" applyFont="1" applyFill="1" applyBorder="1" applyAlignment="1" applyProtection="1">
      <alignment horizontal="center" vertical="center"/>
      <protection/>
    </xf>
    <xf numFmtId="166" fontId="33" fillId="43" borderId="14" xfId="60" applyNumberFormat="1" applyFont="1" applyFill="1" applyBorder="1" applyAlignment="1" applyProtection="1">
      <alignment horizontal="right" wrapText="1"/>
      <protection/>
    </xf>
    <xf numFmtId="166" fontId="30" fillId="43" borderId="14" xfId="60" applyNumberFormat="1" applyFont="1" applyFill="1" applyBorder="1" applyAlignment="1" applyProtection="1">
      <alignment horizontal="right" wrapText="1"/>
      <protection/>
    </xf>
    <xf numFmtId="166" fontId="33" fillId="44" borderId="14" xfId="70" applyNumberFormat="1" applyFont="1" applyFill="1" applyBorder="1" applyAlignment="1" applyProtection="1">
      <alignment horizontal="right"/>
      <protection/>
    </xf>
    <xf numFmtId="166" fontId="33" fillId="40" borderId="14" xfId="70" applyNumberFormat="1" applyFont="1" applyFill="1" applyBorder="1" applyAlignment="1" applyProtection="1">
      <alignment horizontal="right"/>
      <protection/>
    </xf>
    <xf numFmtId="166" fontId="33" fillId="45" borderId="14" xfId="70" applyNumberFormat="1" applyFont="1" applyFill="1" applyBorder="1" applyAlignment="1" applyProtection="1">
      <alignment horizontal="right"/>
      <protection/>
    </xf>
    <xf numFmtId="166" fontId="30" fillId="46" borderId="14" xfId="70" applyNumberFormat="1" applyFont="1" applyFill="1" applyBorder="1" applyAlignment="1" applyProtection="1">
      <alignment horizontal="right"/>
      <protection/>
    </xf>
    <xf numFmtId="166" fontId="30" fillId="2" borderId="14" xfId="70" applyNumberFormat="1" applyFont="1" applyFill="1" applyBorder="1" applyAlignment="1" applyProtection="1">
      <alignment horizontal="right"/>
      <protection locked="0"/>
    </xf>
    <xf numFmtId="166" fontId="30" fillId="46" borderId="14" xfId="70" applyNumberFormat="1" applyFont="1" applyFill="1" applyBorder="1" applyAlignment="1" applyProtection="1">
      <alignment horizontal="right"/>
      <protection locked="0"/>
    </xf>
    <xf numFmtId="166" fontId="33" fillId="45" borderId="14" xfId="70" applyNumberFormat="1" applyFont="1" applyFill="1" applyBorder="1" applyAlignment="1" applyProtection="1">
      <alignment horizontal="right"/>
      <protection locked="0"/>
    </xf>
    <xf numFmtId="166" fontId="33" fillId="2" borderId="14" xfId="70" applyNumberFormat="1" applyFont="1" applyFill="1" applyBorder="1" applyAlignment="1" applyProtection="1">
      <alignment horizontal="right"/>
      <protection/>
    </xf>
    <xf numFmtId="166" fontId="33" fillId="2" borderId="14" xfId="70" applyNumberFormat="1" applyFont="1" applyFill="1" applyBorder="1" applyAlignment="1" applyProtection="1">
      <alignment horizontal="right"/>
      <protection locked="0"/>
    </xf>
    <xf numFmtId="166" fontId="33" fillId="44" borderId="14" xfId="70" applyNumberFormat="1" applyFont="1" applyFill="1" applyBorder="1" applyAlignment="1" applyProtection="1">
      <alignment horizontal="right"/>
      <protection locked="0"/>
    </xf>
    <xf numFmtId="166" fontId="30" fillId="45" borderId="14" xfId="70" applyNumberFormat="1" applyFont="1" applyFill="1" applyBorder="1" applyAlignment="1" applyProtection="1">
      <alignment horizontal="right"/>
      <protection locked="0"/>
    </xf>
    <xf numFmtId="166" fontId="30" fillId="2" borderId="14" xfId="70" applyNumberFormat="1" applyFont="1" applyFill="1" applyBorder="1" applyAlignment="1" applyProtection="1">
      <alignment horizontal="right"/>
      <protection/>
    </xf>
    <xf numFmtId="166" fontId="33" fillId="0" borderId="14" xfId="70" applyNumberFormat="1" applyFont="1" applyFill="1" applyBorder="1" applyAlignment="1" applyProtection="1">
      <alignment horizontal="right"/>
      <protection locked="0"/>
    </xf>
    <xf numFmtId="166" fontId="30" fillId="0" borderId="14" xfId="70" applyNumberFormat="1" applyFont="1" applyFill="1" applyBorder="1" applyAlignment="1" applyProtection="1">
      <alignment horizontal="right"/>
      <protection locked="0"/>
    </xf>
    <xf numFmtId="166" fontId="30" fillId="40" borderId="14" xfId="70" applyNumberFormat="1" applyFont="1" applyFill="1" applyBorder="1" applyAlignment="1" applyProtection="1">
      <alignment horizontal="right"/>
      <protection/>
    </xf>
    <xf numFmtId="166" fontId="33" fillId="44" borderId="14" xfId="60" applyNumberFormat="1" applyFont="1" applyFill="1" applyBorder="1" applyAlignment="1" applyProtection="1">
      <alignment horizontal="right" wrapText="1"/>
      <protection/>
    </xf>
    <xf numFmtId="166" fontId="36" fillId="46" borderId="14" xfId="70" applyNumberFormat="1" applyFont="1" applyFill="1" applyBorder="1" applyAlignment="1" applyProtection="1">
      <alignment horizontal="right"/>
      <protection/>
    </xf>
    <xf numFmtId="166" fontId="33" fillId="43" borderId="14" xfId="70" applyNumberFormat="1" applyFont="1" applyFill="1" applyBorder="1" applyProtection="1">
      <alignment/>
      <protection locked="0"/>
    </xf>
    <xf numFmtId="166" fontId="33" fillId="44" borderId="14" xfId="70" applyNumberFormat="1" applyFont="1" applyFill="1" applyBorder="1" applyProtection="1">
      <alignment/>
      <protection locked="0"/>
    </xf>
    <xf numFmtId="166" fontId="33" fillId="45" borderId="14" xfId="70" applyNumberFormat="1" applyFont="1" applyFill="1" applyBorder="1" applyProtection="1">
      <alignment/>
      <protection locked="0"/>
    </xf>
    <xf numFmtId="166" fontId="30" fillId="2" borderId="14" xfId="70" applyNumberFormat="1" applyFont="1" applyFill="1" applyBorder="1" applyProtection="1">
      <alignment/>
      <protection locked="0"/>
    </xf>
    <xf numFmtId="0" fontId="36" fillId="0" borderId="14" xfId="0" applyFont="1" applyFill="1" applyBorder="1" applyAlignment="1">
      <alignment vertical="top" wrapText="1"/>
    </xf>
    <xf numFmtId="167" fontId="20" fillId="0" borderId="0" xfId="7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1" fillId="0" borderId="0" xfId="0" applyFont="1" applyBorder="1" applyAlignment="1">
      <alignment horizontal="left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Border="1" applyAlignment="1">
      <alignment horizontal="left" vertical="top" wrapText="1"/>
    </xf>
    <xf numFmtId="167" fontId="33" fillId="0" borderId="14" xfId="0" applyNumberFormat="1" applyFont="1" applyFill="1" applyBorder="1" applyAlignment="1">
      <alignment horizontal="right"/>
    </xf>
    <xf numFmtId="4" fontId="33" fillId="0" borderId="14" xfId="0" applyNumberFormat="1" applyFont="1" applyFill="1" applyBorder="1" applyAlignment="1">
      <alignment horizontal="right"/>
    </xf>
    <xf numFmtId="167" fontId="20" fillId="42" borderId="14" xfId="70" applyNumberFormat="1" applyFont="1" applyFill="1" applyBorder="1" applyAlignment="1" applyProtection="1">
      <alignment horizontal="right" vertical="center"/>
      <protection/>
    </xf>
    <xf numFmtId="167" fontId="20" fillId="44" borderId="14" xfId="70" applyNumberFormat="1" applyFont="1" applyFill="1" applyBorder="1" applyProtection="1">
      <alignment/>
      <protection/>
    </xf>
    <xf numFmtId="167" fontId="21" fillId="46" borderId="14" xfId="70" applyNumberFormat="1" applyFont="1" applyFill="1" applyBorder="1" applyProtection="1">
      <alignment/>
      <protection/>
    </xf>
    <xf numFmtId="167" fontId="21" fillId="2" borderId="14" xfId="70" applyNumberFormat="1" applyFont="1" applyFill="1" applyBorder="1" applyProtection="1">
      <alignment/>
      <protection locked="0"/>
    </xf>
    <xf numFmtId="167" fontId="20" fillId="2" borderId="14" xfId="70" applyNumberFormat="1" applyFont="1" applyFill="1" applyBorder="1" applyProtection="1">
      <alignment/>
      <protection locked="0"/>
    </xf>
    <xf numFmtId="166" fontId="20" fillId="44" borderId="14" xfId="70" applyNumberFormat="1" applyFont="1" applyFill="1" applyBorder="1" applyProtection="1">
      <alignment/>
      <protection/>
    </xf>
    <xf numFmtId="167" fontId="20" fillId="46" borderId="14" xfId="70" applyNumberFormat="1" applyFont="1" applyFill="1" applyBorder="1" applyProtection="1">
      <alignment/>
      <protection locked="0"/>
    </xf>
    <xf numFmtId="167" fontId="21" fillId="2" borderId="14" xfId="70" applyNumberFormat="1" applyFont="1" applyFill="1" applyBorder="1">
      <alignment/>
      <protection/>
    </xf>
    <xf numFmtId="167" fontId="21" fillId="2" borderId="14" xfId="0" applyNumberFormat="1" applyFont="1" applyFill="1" applyBorder="1" applyAlignment="1" applyProtection="1">
      <alignment/>
      <protection locked="0"/>
    </xf>
    <xf numFmtId="167" fontId="21" fillId="46" borderId="14" xfId="70" applyNumberFormat="1" applyFont="1" applyFill="1" applyBorder="1" applyProtection="1">
      <alignment/>
      <protection locked="0"/>
    </xf>
    <xf numFmtId="167" fontId="30" fillId="0" borderId="0" xfId="70" applyNumberFormat="1" applyFont="1" applyFill="1" applyProtection="1">
      <alignment/>
      <protection locked="0"/>
    </xf>
    <xf numFmtId="167" fontId="30" fillId="0" borderId="0" xfId="70" applyNumberFormat="1" applyFont="1" applyFill="1" applyAlignment="1" applyProtection="1">
      <alignment horizontal="right"/>
      <protection locked="0"/>
    </xf>
    <xf numFmtId="167" fontId="33" fillId="41" borderId="14" xfId="70" applyNumberFormat="1" applyFont="1" applyFill="1" applyBorder="1" applyAlignment="1" applyProtection="1">
      <alignment horizontal="center"/>
      <protection locked="0"/>
    </xf>
    <xf numFmtId="167" fontId="33" fillId="42" borderId="14" xfId="70" applyNumberFormat="1" applyFont="1" applyFill="1" applyBorder="1" applyAlignment="1" applyProtection="1">
      <alignment horizontal="center" vertical="center"/>
      <protection/>
    </xf>
    <xf numFmtId="167" fontId="33" fillId="43" borderId="14" xfId="60" applyNumberFormat="1" applyFont="1" applyFill="1" applyBorder="1" applyAlignment="1" applyProtection="1">
      <alignment horizontal="right" wrapText="1"/>
      <protection/>
    </xf>
    <xf numFmtId="167" fontId="30" fillId="43" borderId="14" xfId="60" applyNumberFormat="1" applyFont="1" applyFill="1" applyBorder="1" applyAlignment="1" applyProtection="1">
      <alignment horizontal="right" wrapText="1"/>
      <protection/>
    </xf>
    <xf numFmtId="167" fontId="33" fillId="44" borderId="14" xfId="70" applyNumberFormat="1" applyFont="1" applyFill="1" applyBorder="1" applyAlignment="1" applyProtection="1">
      <alignment horizontal="right"/>
      <protection/>
    </xf>
    <xf numFmtId="167" fontId="33" fillId="40" borderId="14" xfId="70" applyNumberFormat="1" applyFont="1" applyFill="1" applyBorder="1" applyAlignment="1" applyProtection="1">
      <alignment horizontal="right"/>
      <protection/>
    </xf>
    <xf numFmtId="167" fontId="33" fillId="45" borderId="14" xfId="70" applyNumberFormat="1" applyFont="1" applyFill="1" applyBorder="1" applyAlignment="1" applyProtection="1">
      <alignment horizontal="right"/>
      <protection/>
    </xf>
    <xf numFmtId="167" fontId="30" fillId="46" borderId="14" xfId="70" applyNumberFormat="1" applyFont="1" applyFill="1" applyBorder="1" applyAlignment="1" applyProtection="1">
      <alignment horizontal="right"/>
      <protection/>
    </xf>
    <xf numFmtId="167" fontId="30" fillId="2" borderId="14" xfId="70" applyNumberFormat="1" applyFont="1" applyFill="1" applyBorder="1" applyAlignment="1" applyProtection="1">
      <alignment horizontal="right"/>
      <protection locked="0"/>
    </xf>
    <xf numFmtId="167" fontId="30" fillId="46" borderId="14" xfId="70" applyNumberFormat="1" applyFont="1" applyFill="1" applyBorder="1" applyAlignment="1" applyProtection="1">
      <alignment horizontal="right"/>
      <protection locked="0"/>
    </xf>
    <xf numFmtId="167" fontId="33" fillId="45" borderId="14" xfId="70" applyNumberFormat="1" applyFont="1" applyFill="1" applyBorder="1" applyAlignment="1" applyProtection="1">
      <alignment horizontal="right"/>
      <protection locked="0"/>
    </xf>
    <xf numFmtId="167" fontId="33" fillId="2" borderId="14" xfId="70" applyNumberFormat="1" applyFont="1" applyFill="1" applyBorder="1" applyAlignment="1" applyProtection="1">
      <alignment horizontal="right"/>
      <protection/>
    </xf>
    <xf numFmtId="167" fontId="33" fillId="2" borderId="14" xfId="70" applyNumberFormat="1" applyFont="1" applyFill="1" applyBorder="1" applyAlignment="1" applyProtection="1">
      <alignment horizontal="right"/>
      <protection locked="0"/>
    </xf>
    <xf numFmtId="167" fontId="33" fillId="44" borderId="14" xfId="70" applyNumberFormat="1" applyFont="1" applyFill="1" applyBorder="1" applyAlignment="1" applyProtection="1">
      <alignment horizontal="right"/>
      <protection locked="0"/>
    </xf>
    <xf numFmtId="167" fontId="30" fillId="45" borderId="14" xfId="70" applyNumberFormat="1" applyFont="1" applyFill="1" applyBorder="1" applyAlignment="1" applyProtection="1">
      <alignment horizontal="right"/>
      <protection locked="0"/>
    </xf>
    <xf numFmtId="167" fontId="30" fillId="2" borderId="14" xfId="70" applyNumberFormat="1" applyFont="1" applyFill="1" applyBorder="1" applyAlignment="1" applyProtection="1">
      <alignment horizontal="right"/>
      <protection/>
    </xf>
    <xf numFmtId="167" fontId="33" fillId="0" borderId="14" xfId="70" applyNumberFormat="1" applyFont="1" applyFill="1" applyBorder="1" applyAlignment="1" applyProtection="1">
      <alignment horizontal="right"/>
      <protection locked="0"/>
    </xf>
    <xf numFmtId="167" fontId="30" fillId="0" borderId="14" xfId="70" applyNumberFormat="1" applyFont="1" applyFill="1" applyBorder="1" applyAlignment="1" applyProtection="1">
      <alignment horizontal="right"/>
      <protection locked="0"/>
    </xf>
    <xf numFmtId="167" fontId="30" fillId="40" borderId="14" xfId="70" applyNumberFormat="1" applyFont="1" applyFill="1" applyBorder="1" applyAlignment="1" applyProtection="1">
      <alignment horizontal="right"/>
      <protection/>
    </xf>
    <xf numFmtId="167" fontId="33" fillId="44" borderId="14" xfId="60" applyNumberFormat="1" applyFont="1" applyFill="1" applyBorder="1" applyAlignment="1" applyProtection="1">
      <alignment horizontal="right" wrapText="1"/>
      <protection/>
    </xf>
    <xf numFmtId="167" fontId="36" fillId="46" borderId="14" xfId="70" applyNumberFormat="1" applyFont="1" applyFill="1" applyBorder="1" applyAlignment="1" applyProtection="1">
      <alignment horizontal="right"/>
      <protection/>
    </xf>
    <xf numFmtId="167" fontId="33" fillId="43" borderId="14" xfId="70" applyNumberFormat="1" applyFont="1" applyFill="1" applyBorder="1" applyProtection="1">
      <alignment/>
      <protection locked="0"/>
    </xf>
    <xf numFmtId="167" fontId="33" fillId="44" borderId="14" xfId="70" applyNumberFormat="1" applyFont="1" applyFill="1" applyBorder="1" applyProtection="1">
      <alignment/>
      <protection locked="0"/>
    </xf>
    <xf numFmtId="167" fontId="33" fillId="45" borderId="14" xfId="70" applyNumberFormat="1" applyFont="1" applyFill="1" applyBorder="1" applyProtection="1">
      <alignment/>
      <protection locked="0"/>
    </xf>
    <xf numFmtId="0" fontId="33" fillId="0" borderId="0" xfId="70" applyFont="1" applyBorder="1" applyAlignment="1" applyProtection="1">
      <alignment horizontal="center" vertical="center" wrapText="1" shrinkToFit="1"/>
      <protection locked="0"/>
    </xf>
    <xf numFmtId="0" fontId="33" fillId="44" borderId="14" xfId="70" applyFont="1" applyFill="1" applyBorder="1" applyAlignment="1" applyProtection="1">
      <alignment horizontal="center" vertical="center" wrapText="1"/>
      <protection locked="0"/>
    </xf>
    <xf numFmtId="167" fontId="20" fillId="0" borderId="0" xfId="7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0" fontId="21" fillId="0" borderId="0" xfId="70" applyFont="1" applyBorder="1" applyAlignment="1" applyProtection="1">
      <alignment horizontal="right"/>
      <protection locked="0"/>
    </xf>
    <xf numFmtId="0" fontId="21" fillId="0" borderId="0" xfId="70" applyFont="1" applyFill="1" applyBorder="1" applyAlignment="1" applyProtection="1">
      <alignment horizontal="right"/>
      <protection locked="0"/>
    </xf>
    <xf numFmtId="0" fontId="21" fillId="0" borderId="0" xfId="70" applyFont="1" applyBorder="1" applyAlignment="1">
      <alignment horizontal="right"/>
      <protection/>
    </xf>
    <xf numFmtId="167" fontId="26" fillId="0" borderId="0" xfId="70" applyNumberFormat="1" applyFont="1" applyFill="1" applyBorder="1" applyAlignment="1" applyProtection="1">
      <alignment horizontal="center"/>
      <protection locked="0"/>
    </xf>
    <xf numFmtId="0" fontId="25" fillId="0" borderId="0" xfId="70" applyFont="1" applyFill="1" applyBorder="1" applyAlignment="1" applyProtection="1">
      <alignment horizontal="center"/>
      <protection locked="0"/>
    </xf>
    <xf numFmtId="0" fontId="32" fillId="0" borderId="0" xfId="70" applyFont="1" applyBorder="1" applyAlignment="1">
      <alignment horizontal="center" vertical="center" wrapText="1"/>
      <protection/>
    </xf>
    <xf numFmtId="49" fontId="20" fillId="0" borderId="0" xfId="70" applyNumberFormat="1" applyFont="1" applyAlignment="1" applyProtection="1">
      <alignment horizontal="right"/>
      <protection locked="0"/>
    </xf>
    <xf numFmtId="0" fontId="19" fillId="0" borderId="0" xfId="70" applyFont="1" applyBorder="1" applyAlignment="1" applyProtection="1">
      <alignment horizontal="center" vertical="center" wrapText="1"/>
      <protection locked="0"/>
    </xf>
    <xf numFmtId="0" fontId="20" fillId="40" borderId="0" xfId="70" applyFont="1" applyFill="1" applyBorder="1" applyAlignment="1" applyProtection="1">
      <alignment horizontal="center" vertical="top" wrapText="1"/>
      <protection locked="0"/>
    </xf>
    <xf numFmtId="49" fontId="20" fillId="0" borderId="0" xfId="70" applyNumberFormat="1" applyFont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omma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rmal" xfId="70"/>
    <cellStyle name="Excel Built-in Note" xfId="71"/>
    <cellStyle name="Excel Built-in Output" xfId="72"/>
    <cellStyle name="Excel Built-in Title" xfId="73"/>
    <cellStyle name="Excel Built-in Total" xfId="74"/>
    <cellStyle name="Excel Built-in 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прил. 4" xfId="96"/>
    <cellStyle name="Обычный_прил. 5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Тысячи [0]_Лист1" xfId="105"/>
    <cellStyle name="Тысячи_Лист1" xfId="106"/>
    <cellStyle name="Comma" xfId="107"/>
    <cellStyle name="Comma [0]" xfId="108"/>
    <cellStyle name="Хороший" xfId="109"/>
  </cellStyles>
  <dxfs count="60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6">
      <selection activeCell="A57" sqref="A57:IV63"/>
    </sheetView>
  </sheetViews>
  <sheetFormatPr defaultColWidth="9.140625" defaultRowHeight="18" customHeight="1"/>
  <cols>
    <col min="1" max="1" width="24.00390625" style="3" bestFit="1" customWidth="1"/>
    <col min="2" max="2" width="71.7109375" style="4" customWidth="1"/>
    <col min="3" max="3" width="16.7109375" style="5" customWidth="1"/>
    <col min="4" max="4" width="13.00390625" style="4" customWidth="1"/>
    <col min="5" max="5" width="18.00390625" style="4" bestFit="1" customWidth="1"/>
    <col min="6" max="16384" width="9.140625" style="4" customWidth="1"/>
  </cols>
  <sheetData>
    <row r="1" spans="2:3" ht="18" customHeight="1">
      <c r="B1" s="307" t="s">
        <v>78</v>
      </c>
      <c r="C1" s="307"/>
    </row>
    <row r="2" spans="1:15" s="1" customFormat="1" ht="18.75" customHeight="1">
      <c r="A2" s="6"/>
      <c r="B2" s="308" t="s">
        <v>294</v>
      </c>
      <c r="C2" s="308"/>
      <c r="D2" s="8"/>
      <c r="E2" s="8"/>
      <c r="G2" s="9"/>
      <c r="H2" s="9"/>
      <c r="I2" s="9"/>
      <c r="J2" s="9"/>
      <c r="K2" s="9"/>
      <c r="L2" s="9"/>
      <c r="M2" s="9"/>
      <c r="N2" s="9"/>
      <c r="O2" s="9"/>
    </row>
    <row r="3" spans="2:5" ht="18.75" customHeight="1">
      <c r="B3" s="308" t="s">
        <v>295</v>
      </c>
      <c r="C3" s="308"/>
      <c r="D3" s="8"/>
      <c r="E3" s="8"/>
    </row>
    <row r="4" spans="2:3" ht="18" customHeight="1">
      <c r="B4" s="309" t="s">
        <v>383</v>
      </c>
      <c r="C4" s="309"/>
    </row>
    <row r="5" spans="2:3" ht="18.75" customHeight="1">
      <c r="B5" s="310" t="s">
        <v>416</v>
      </c>
      <c r="C5" s="310"/>
    </row>
    <row r="6" spans="2:3" ht="18" customHeight="1">
      <c r="B6" s="11"/>
      <c r="C6" s="12"/>
    </row>
    <row r="7" spans="1:3" ht="38.25" customHeight="1">
      <c r="A7" s="305" t="s">
        <v>382</v>
      </c>
      <c r="B7" s="305"/>
      <c r="C7" s="305"/>
    </row>
    <row r="8" spans="1:6" ht="18.75" customHeight="1">
      <c r="A8" s="13"/>
      <c r="B8" s="14"/>
      <c r="C8" s="60" t="s">
        <v>1</v>
      </c>
      <c r="E8" s="15"/>
      <c r="F8" s="15"/>
    </row>
    <row r="9" spans="1:6" ht="18.75" customHeight="1">
      <c r="A9" s="172" t="s">
        <v>79</v>
      </c>
      <c r="B9" s="172" t="s">
        <v>2</v>
      </c>
      <c r="C9" s="173" t="s">
        <v>7</v>
      </c>
      <c r="E9" s="15"/>
      <c r="F9" s="15"/>
    </row>
    <row r="10" spans="1:6" ht="18.75" customHeight="1">
      <c r="A10" s="174"/>
      <c r="B10" s="174" t="s">
        <v>80</v>
      </c>
      <c r="C10" s="269">
        <f>C11+C37</f>
        <v>38538.02076</v>
      </c>
      <c r="E10" s="16"/>
      <c r="F10" s="15"/>
    </row>
    <row r="11" spans="1:3" ht="18.75" customHeight="1">
      <c r="A11" s="175" t="s">
        <v>81</v>
      </c>
      <c r="B11" s="123" t="s">
        <v>82</v>
      </c>
      <c r="C11" s="270">
        <f>C12</f>
        <v>29946.62076</v>
      </c>
    </row>
    <row r="12" spans="1:15" s="17" customFormat="1" ht="15.75" customHeight="1">
      <c r="A12" s="176" t="s">
        <v>83</v>
      </c>
      <c r="B12" s="177" t="s">
        <v>84</v>
      </c>
      <c r="C12" s="271">
        <f>C13+C18+C23+C26+C31</f>
        <v>29946.62076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7" customFormat="1" ht="15.75" customHeight="1">
      <c r="A13" s="176" t="s">
        <v>85</v>
      </c>
      <c r="B13" s="179" t="s">
        <v>86</v>
      </c>
      <c r="C13" s="271">
        <f>C14</f>
        <v>19011.2</v>
      </c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7" customFormat="1" ht="51.75">
      <c r="A14" s="176" t="s">
        <v>87</v>
      </c>
      <c r="B14" s="177" t="s">
        <v>88</v>
      </c>
      <c r="C14" s="272">
        <v>19011.2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7" customFormat="1" ht="12.75" customHeight="1" hidden="1">
      <c r="A15" s="176" t="s">
        <v>89</v>
      </c>
      <c r="B15" s="179" t="s">
        <v>90</v>
      </c>
      <c r="C15" s="271">
        <f>C16+C17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7" customFormat="1" ht="12.75" customHeight="1" hidden="1">
      <c r="A16" s="176" t="s">
        <v>91</v>
      </c>
      <c r="B16" s="177" t="s">
        <v>92</v>
      </c>
      <c r="C16" s="2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7" customFormat="1" ht="12.75" customHeight="1" hidden="1">
      <c r="A17" s="176" t="s">
        <v>93</v>
      </c>
      <c r="B17" s="177" t="s">
        <v>94</v>
      </c>
      <c r="C17" s="272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7" customFormat="1" ht="18" customHeight="1">
      <c r="A18" s="176" t="s">
        <v>95</v>
      </c>
      <c r="B18" s="179" t="s">
        <v>107</v>
      </c>
      <c r="C18" s="273">
        <f>C19+C20</f>
        <v>7681.900000000001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7" customFormat="1" ht="15.75" customHeight="1">
      <c r="A19" s="176" t="s">
        <v>97</v>
      </c>
      <c r="B19" s="177" t="s">
        <v>96</v>
      </c>
      <c r="C19" s="272">
        <v>1713.8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7" customFormat="1" ht="15.75" customHeight="1">
      <c r="A20" s="176" t="s">
        <v>98</v>
      </c>
      <c r="B20" s="177" t="s">
        <v>99</v>
      </c>
      <c r="C20" s="272">
        <v>5968.1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7" customFormat="1" ht="12.75" customHeight="1" hidden="1">
      <c r="A21" s="176" t="s">
        <v>100</v>
      </c>
      <c r="B21" s="177" t="s">
        <v>101</v>
      </c>
      <c r="C21" s="271">
        <f>C22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7" customFormat="1" ht="12.75" customHeight="1" hidden="1">
      <c r="A22" s="176" t="s">
        <v>102</v>
      </c>
      <c r="B22" s="177" t="s">
        <v>103</v>
      </c>
      <c r="C22" s="2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7" customFormat="1" ht="26.25" customHeight="1">
      <c r="A23" s="176" t="s">
        <v>104</v>
      </c>
      <c r="B23" s="177" t="s">
        <v>105</v>
      </c>
      <c r="C23" s="271">
        <f>C25</f>
        <v>1.6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3" s="17" customFormat="1" ht="12.75" customHeight="1" hidden="1">
      <c r="A24" s="180" t="s">
        <v>106</v>
      </c>
      <c r="B24" s="177" t="s">
        <v>107</v>
      </c>
      <c r="C24" s="271"/>
    </row>
    <row r="25" spans="1:3" s="17" customFormat="1" ht="15.75">
      <c r="A25" s="176" t="s">
        <v>108</v>
      </c>
      <c r="B25" s="177" t="s">
        <v>109</v>
      </c>
      <c r="C25" s="272">
        <v>1.6</v>
      </c>
    </row>
    <row r="26" spans="1:3" s="17" customFormat="1" ht="26.25" customHeight="1">
      <c r="A26" s="176" t="s">
        <v>110</v>
      </c>
      <c r="B26" s="177" t="s">
        <v>111</v>
      </c>
      <c r="C26" s="271">
        <f>C27+C28</f>
        <v>3205</v>
      </c>
    </row>
    <row r="27" spans="1:15" s="17" customFormat="1" ht="48.75" customHeight="1">
      <c r="A27" s="181" t="s">
        <v>366</v>
      </c>
      <c r="B27" s="177" t="s">
        <v>112</v>
      </c>
      <c r="C27" s="272">
        <v>2761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7" customFormat="1" ht="36.75" customHeight="1">
      <c r="A28" s="176" t="s">
        <v>113</v>
      </c>
      <c r="B28" s="177" t="s">
        <v>114</v>
      </c>
      <c r="C28" s="272">
        <v>444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7" customFormat="1" ht="12.75" customHeight="1" hidden="1">
      <c r="A29" s="176" t="s">
        <v>115</v>
      </c>
      <c r="B29" s="177" t="s">
        <v>116</v>
      </c>
      <c r="C29" s="178">
        <f>C30</f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17" customFormat="1" ht="12.75" customHeight="1" hidden="1">
      <c r="A30" s="176" t="s">
        <v>117</v>
      </c>
      <c r="B30" s="177" t="s">
        <v>118</v>
      </c>
      <c r="C30" s="16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ht="12.75" customHeight="1">
      <c r="A31" s="176" t="s">
        <v>119</v>
      </c>
      <c r="B31" s="177" t="s">
        <v>281</v>
      </c>
      <c r="C31" s="278">
        <f>C33+C32</f>
        <v>46.92076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17" customFormat="1" ht="48.75" customHeight="1" hidden="1">
      <c r="A32" s="176" t="s">
        <v>120</v>
      </c>
      <c r="B32" s="182" t="s">
        <v>121</v>
      </c>
      <c r="C32" s="2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17" customFormat="1" ht="24.75" customHeight="1">
      <c r="A33" s="176" t="s">
        <v>122</v>
      </c>
      <c r="B33" s="177" t="s">
        <v>123</v>
      </c>
      <c r="C33" s="272">
        <f>39.87941+7.04135</f>
        <v>46.92076</v>
      </c>
      <c r="E33" s="59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17" customFormat="1" ht="12.75" customHeight="1" hidden="1">
      <c r="A34" s="176" t="s">
        <v>124</v>
      </c>
      <c r="B34" s="177" t="s">
        <v>125</v>
      </c>
      <c r="C34" s="178">
        <f>C35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17" customFormat="1" ht="12.75" customHeight="1" hidden="1">
      <c r="A35" s="176" t="s">
        <v>126</v>
      </c>
      <c r="B35" s="177" t="s">
        <v>127</v>
      </c>
      <c r="C35" s="16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3" ht="29.25" customHeight="1">
      <c r="A36" s="183" t="s">
        <v>128</v>
      </c>
      <c r="B36" s="306" t="s">
        <v>282</v>
      </c>
      <c r="C36" s="306"/>
    </row>
    <row r="37" spans="1:3" ht="18.75" customHeight="1">
      <c r="A37" s="183"/>
      <c r="B37" s="123" t="s">
        <v>129</v>
      </c>
      <c r="C37" s="274">
        <f>C38</f>
        <v>8591.4</v>
      </c>
    </row>
    <row r="38" spans="1:3" ht="29.25" customHeight="1">
      <c r="A38" s="184" t="s">
        <v>130</v>
      </c>
      <c r="B38" s="177" t="s">
        <v>131</v>
      </c>
      <c r="C38" s="271">
        <f>C39+C57+C47</f>
        <v>8591.4</v>
      </c>
    </row>
    <row r="39" spans="1:3" ht="18" customHeight="1">
      <c r="A39" s="185" t="s">
        <v>132</v>
      </c>
      <c r="B39" s="186" t="s">
        <v>133</v>
      </c>
      <c r="C39" s="275">
        <f>C40+C41+C42+C44+C45+C46+C43</f>
        <v>8587.3</v>
      </c>
    </row>
    <row r="40" spans="1:3" ht="17.25" customHeight="1">
      <c r="A40" s="184" t="s">
        <v>420</v>
      </c>
      <c r="B40" s="177" t="s">
        <v>135</v>
      </c>
      <c r="C40" s="272">
        <v>5896.1</v>
      </c>
    </row>
    <row r="41" spans="1:3" ht="29.25" customHeight="1">
      <c r="A41" s="184" t="s">
        <v>420</v>
      </c>
      <c r="B41" s="177" t="s">
        <v>136</v>
      </c>
      <c r="C41" s="272">
        <v>94.7</v>
      </c>
    </row>
    <row r="42" spans="1:3" ht="17.25" customHeight="1">
      <c r="A42" s="184" t="s">
        <v>419</v>
      </c>
      <c r="B42" s="177" t="s">
        <v>137</v>
      </c>
      <c r="C42" s="272">
        <v>2596.5</v>
      </c>
    </row>
    <row r="43" spans="1:3" ht="29.25" customHeight="1" hidden="1">
      <c r="A43" s="187" t="s">
        <v>134</v>
      </c>
      <c r="B43" s="126" t="s">
        <v>283</v>
      </c>
      <c r="C43" s="272"/>
    </row>
    <row r="44" spans="1:3" ht="29.25" customHeight="1" hidden="1">
      <c r="A44" s="187" t="s">
        <v>134</v>
      </c>
      <c r="B44" s="126" t="s">
        <v>362</v>
      </c>
      <c r="C44" s="272"/>
    </row>
    <row r="45" spans="1:3" ht="26.25" hidden="1">
      <c r="A45" s="187" t="s">
        <v>134</v>
      </c>
      <c r="B45" s="126" t="s">
        <v>374</v>
      </c>
      <c r="C45" s="272"/>
    </row>
    <row r="46" spans="1:3" ht="29.25" customHeight="1" hidden="1">
      <c r="A46" s="187" t="s">
        <v>134</v>
      </c>
      <c r="B46" s="177" t="s">
        <v>363</v>
      </c>
      <c r="C46" s="272"/>
    </row>
    <row r="47" spans="1:3" ht="18">
      <c r="A47" s="185" t="s">
        <v>138</v>
      </c>
      <c r="B47" s="186" t="s">
        <v>139</v>
      </c>
      <c r="C47" s="275">
        <f>SUM(C48:C56)</f>
        <v>4.1</v>
      </c>
    </row>
    <row r="48" spans="1:3" ht="27" customHeight="1">
      <c r="A48" s="188" t="s">
        <v>418</v>
      </c>
      <c r="B48" s="177" t="s">
        <v>140</v>
      </c>
      <c r="C48" s="272">
        <v>4.1</v>
      </c>
    </row>
    <row r="49" spans="1:3" ht="12.75" customHeight="1" hidden="1">
      <c r="A49" s="184" t="s">
        <v>141</v>
      </c>
      <c r="B49" s="177" t="s">
        <v>142</v>
      </c>
      <c r="C49" s="272"/>
    </row>
    <row r="50" spans="1:3" ht="12.75" customHeight="1" hidden="1">
      <c r="A50" s="184" t="s">
        <v>143</v>
      </c>
      <c r="B50" s="177" t="s">
        <v>144</v>
      </c>
      <c r="C50" s="272"/>
    </row>
    <row r="51" spans="1:3" ht="12.75" customHeight="1" hidden="1">
      <c r="A51" s="184" t="s">
        <v>141</v>
      </c>
      <c r="B51" s="177" t="s">
        <v>145</v>
      </c>
      <c r="C51" s="272"/>
    </row>
    <row r="52" spans="1:3" ht="12.75" customHeight="1" hidden="1">
      <c r="A52" s="184" t="s">
        <v>146</v>
      </c>
      <c r="B52" s="177" t="s">
        <v>147</v>
      </c>
      <c r="C52" s="272"/>
    </row>
    <row r="53" spans="1:3" ht="12.75" customHeight="1" hidden="1">
      <c r="A53" s="184" t="s">
        <v>141</v>
      </c>
      <c r="B53" s="177" t="s">
        <v>148</v>
      </c>
      <c r="C53" s="272"/>
    </row>
    <row r="54" spans="1:3" ht="12.75" customHeight="1" hidden="1">
      <c r="A54" s="184" t="s">
        <v>141</v>
      </c>
      <c r="B54" s="177" t="s">
        <v>149</v>
      </c>
      <c r="C54" s="272"/>
    </row>
    <row r="55" spans="1:3" ht="12.75" customHeight="1" hidden="1">
      <c r="A55" s="184" t="s">
        <v>141</v>
      </c>
      <c r="B55" s="177" t="s">
        <v>150</v>
      </c>
      <c r="C55" s="272"/>
    </row>
    <row r="56" spans="1:3" ht="18" hidden="1">
      <c r="A56" s="184" t="s">
        <v>151</v>
      </c>
      <c r="B56" s="177" t="s">
        <v>152</v>
      </c>
      <c r="C56" s="272"/>
    </row>
    <row r="57" spans="1:3" ht="25.5" hidden="1">
      <c r="A57" s="185" t="s">
        <v>153</v>
      </c>
      <c r="B57" s="186" t="s">
        <v>154</v>
      </c>
      <c r="C57" s="275">
        <f>SUM(C58:C67)</f>
        <v>0</v>
      </c>
    </row>
    <row r="58" spans="1:3" ht="12.75" customHeight="1" hidden="1">
      <c r="A58" s="184" t="s">
        <v>155</v>
      </c>
      <c r="B58" s="177" t="s">
        <v>156</v>
      </c>
      <c r="C58" s="272"/>
    </row>
    <row r="59" spans="1:3" ht="18" hidden="1">
      <c r="A59" s="184" t="s">
        <v>157</v>
      </c>
      <c r="B59" s="177" t="s">
        <v>158</v>
      </c>
      <c r="C59" s="272"/>
    </row>
    <row r="60" spans="1:3" ht="39" hidden="1">
      <c r="A60" s="180" t="s">
        <v>159</v>
      </c>
      <c r="B60" s="177" t="s">
        <v>160</v>
      </c>
      <c r="C60" s="272"/>
    </row>
    <row r="61" spans="1:3" ht="26.25" hidden="1">
      <c r="A61" s="180" t="s">
        <v>161</v>
      </c>
      <c r="B61" s="177" t="s">
        <v>162</v>
      </c>
      <c r="C61" s="276"/>
    </row>
    <row r="62" spans="1:3" ht="18" hidden="1">
      <c r="A62" s="180" t="s">
        <v>163</v>
      </c>
      <c r="B62" s="126" t="s">
        <v>37</v>
      </c>
      <c r="C62" s="272"/>
    </row>
    <row r="63" spans="1:5" ht="26.25" hidden="1">
      <c r="A63" s="180" t="s">
        <v>417</v>
      </c>
      <c r="B63" s="221" t="s">
        <v>307</v>
      </c>
      <c r="C63" s="272">
        <v>0</v>
      </c>
      <c r="E63" s="227"/>
    </row>
    <row r="64" spans="1:3" ht="26.25" hidden="1">
      <c r="A64" s="180" t="s">
        <v>163</v>
      </c>
      <c r="B64" s="221" t="s">
        <v>307</v>
      </c>
      <c r="C64" s="272"/>
    </row>
    <row r="65" spans="1:3" ht="26.25" hidden="1">
      <c r="A65" s="187" t="s">
        <v>163</v>
      </c>
      <c r="B65" s="221" t="s">
        <v>307</v>
      </c>
      <c r="C65" s="272"/>
    </row>
    <row r="66" spans="1:3" ht="26.25" hidden="1">
      <c r="A66" s="187" t="s">
        <v>163</v>
      </c>
      <c r="B66" s="221" t="s">
        <v>307</v>
      </c>
      <c r="C66" s="272"/>
    </row>
    <row r="67" spans="1:3" ht="26.25" hidden="1">
      <c r="A67" s="187" t="s">
        <v>163</v>
      </c>
      <c r="B67" s="221" t="s">
        <v>307</v>
      </c>
      <c r="C67" s="272"/>
    </row>
    <row r="68" spans="1:5" ht="18" customHeight="1">
      <c r="A68" s="222"/>
      <c r="B68" s="223" t="s">
        <v>164</v>
      </c>
      <c r="C68" s="277">
        <f>'прил. 4'!H10-C10</f>
        <v>7215.8653300000005</v>
      </c>
      <c r="E68" s="227"/>
    </row>
  </sheetData>
  <sheetProtection/>
  <mergeCells count="7">
    <mergeCell ref="A7:C7"/>
    <mergeCell ref="B36:C36"/>
    <mergeCell ref="B1:C1"/>
    <mergeCell ref="B2:C2"/>
    <mergeCell ref="B3:C3"/>
    <mergeCell ref="B4:C4"/>
    <mergeCell ref="B5:C5"/>
  </mergeCells>
  <conditionalFormatting sqref="B1 C6">
    <cfRule type="expression" priority="1" dxfId="1" stopIfTrue="1">
      <formula>$G1&lt;&gt;""</formula>
    </cfRule>
  </conditionalFormatting>
  <printOptions horizontalCentered="1"/>
  <pageMargins left="0.7874015748031497" right="0.1968503937007874" top="0.3937007874015748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1.57421875" style="20" customWidth="1"/>
    <col min="2" max="2" width="76.00390625" style="20" customWidth="1"/>
    <col min="3" max="3" width="15.421875" style="20" customWidth="1"/>
    <col min="4" max="4" width="20.57421875" style="20" customWidth="1"/>
    <col min="5" max="5" width="14.8515625" style="20" customWidth="1"/>
    <col min="6" max="6" width="15.00390625" style="20" customWidth="1"/>
    <col min="7" max="16384" width="9.140625" style="20" customWidth="1"/>
  </cols>
  <sheetData>
    <row r="1" spans="2:4" ht="18" customHeight="1">
      <c r="B1" s="312" t="s">
        <v>165</v>
      </c>
      <c r="C1" s="312"/>
      <c r="D1" s="21"/>
    </row>
    <row r="2" spans="2:4" ht="18.75" customHeight="1">
      <c r="B2" s="313" t="s">
        <v>166</v>
      </c>
      <c r="C2" s="313"/>
      <c r="D2" s="21"/>
    </row>
    <row r="3" spans="2:4" ht="18.75" customHeight="1">
      <c r="B3" s="313" t="s">
        <v>167</v>
      </c>
      <c r="C3" s="313"/>
      <c r="D3" s="21"/>
    </row>
    <row r="4" spans="1:9" s="2" customFormat="1" ht="15" customHeight="1">
      <c r="A4" s="1"/>
      <c r="B4" s="313" t="s">
        <v>168</v>
      </c>
      <c r="C4" s="313"/>
      <c r="E4" s="22"/>
      <c r="H4" s="23"/>
      <c r="I4" s="23"/>
    </row>
    <row r="5" spans="1:4" ht="18.75" customHeight="1">
      <c r="A5" s="24"/>
      <c r="B5" s="313" t="s">
        <v>169</v>
      </c>
      <c r="C5" s="313"/>
      <c r="D5" s="21"/>
    </row>
    <row r="6" spans="1:4" ht="12.75" customHeight="1">
      <c r="A6" s="24"/>
      <c r="B6" s="21"/>
      <c r="C6" s="21"/>
      <c r="D6" s="21"/>
    </row>
    <row r="7" spans="1:3" ht="15.75" customHeight="1">
      <c r="A7" s="314" t="s">
        <v>170</v>
      </c>
      <c r="B7" s="314"/>
      <c r="C7" s="314"/>
    </row>
    <row r="8" spans="1:3" ht="15.75" customHeight="1">
      <c r="A8" s="314"/>
      <c r="B8" s="314"/>
      <c r="C8" s="314"/>
    </row>
    <row r="9" spans="1:3" ht="12.75" customHeight="1">
      <c r="A9" s="314"/>
      <c r="B9" s="314"/>
      <c r="C9" s="314"/>
    </row>
    <row r="10" spans="1:3" ht="12.75" customHeight="1" hidden="1">
      <c r="A10" s="314"/>
      <c r="B10" s="314"/>
      <c r="C10" s="314"/>
    </row>
    <row r="11" spans="1:3" ht="61.5" customHeight="1">
      <c r="A11" s="311" t="s">
        <v>1</v>
      </c>
      <c r="B11" s="311"/>
      <c r="C11" s="311"/>
    </row>
    <row r="12" spans="1:3" ht="15.75" customHeight="1">
      <c r="A12" s="25" t="s">
        <v>79</v>
      </c>
      <c r="B12" s="25" t="s">
        <v>171</v>
      </c>
      <c r="C12" s="26" t="s">
        <v>172</v>
      </c>
    </row>
    <row r="13" spans="1:3" s="30" customFormat="1" ht="15.75" customHeight="1">
      <c r="A13" s="27" t="s">
        <v>173</v>
      </c>
      <c r="B13" s="28" t="s">
        <v>174</v>
      </c>
      <c r="C13" s="29" t="e">
        <f>NA()</f>
        <v>#N/A</v>
      </c>
    </row>
    <row r="14" spans="1:3" s="30" customFormat="1" ht="12.75" customHeight="1" hidden="1">
      <c r="A14" s="31" t="s">
        <v>175</v>
      </c>
      <c r="B14" s="32" t="s">
        <v>176</v>
      </c>
      <c r="C14" s="29">
        <f>C16-C20</f>
        <v>0</v>
      </c>
    </row>
    <row r="15" spans="1:3" s="30" customFormat="1" ht="12.75" customHeight="1" hidden="1">
      <c r="A15" s="33" t="s">
        <v>177</v>
      </c>
      <c r="B15" s="34" t="s">
        <v>178</v>
      </c>
      <c r="C15" s="35">
        <v>0</v>
      </c>
    </row>
    <row r="16" spans="1:3" s="30" customFormat="1" ht="12.75" customHeight="1" hidden="1">
      <c r="A16" s="31" t="s">
        <v>179</v>
      </c>
      <c r="B16" s="32" t="s">
        <v>180</v>
      </c>
      <c r="C16" s="35">
        <f>C17</f>
        <v>0</v>
      </c>
    </row>
    <row r="17" spans="1:3" s="30" customFormat="1" ht="12.75" customHeight="1" hidden="1">
      <c r="A17" s="33" t="s">
        <v>181</v>
      </c>
      <c r="B17" s="34" t="s">
        <v>182</v>
      </c>
      <c r="C17" s="35">
        <f>C19</f>
        <v>0</v>
      </c>
    </row>
    <row r="18" spans="1:3" s="30" customFormat="1" ht="12.75" customHeight="1" hidden="1">
      <c r="A18" s="33" t="s">
        <v>183</v>
      </c>
      <c r="B18" s="36" t="s">
        <v>178</v>
      </c>
      <c r="C18" s="35">
        <v>0</v>
      </c>
    </row>
    <row r="19" spans="1:3" s="30" customFormat="1" ht="12.75" customHeight="1" hidden="1">
      <c r="A19" s="33" t="s">
        <v>184</v>
      </c>
      <c r="B19" s="36" t="s">
        <v>185</v>
      </c>
      <c r="C19" s="35"/>
    </row>
    <row r="20" spans="1:3" s="30" customFormat="1" ht="12.75" customHeight="1" hidden="1">
      <c r="A20" s="31" t="s">
        <v>186</v>
      </c>
      <c r="B20" s="37" t="s">
        <v>187</v>
      </c>
      <c r="C20" s="29">
        <f>SUM(C21)</f>
        <v>0</v>
      </c>
    </row>
    <row r="21" spans="1:3" s="30" customFormat="1" ht="12.75" customHeight="1" hidden="1">
      <c r="A21" s="33" t="s">
        <v>188</v>
      </c>
      <c r="B21" s="36" t="s">
        <v>189</v>
      </c>
      <c r="C21" s="35">
        <v>0</v>
      </c>
    </row>
    <row r="22" spans="1:3" s="30" customFormat="1" ht="12.75" customHeight="1" hidden="1">
      <c r="A22" s="33" t="s">
        <v>190</v>
      </c>
      <c r="B22" s="36" t="s">
        <v>185</v>
      </c>
      <c r="C22" s="35">
        <f>SUM(C21)</f>
        <v>0</v>
      </c>
    </row>
  </sheetData>
  <sheetProtection/>
  <mergeCells count="7">
    <mergeCell ref="A11:C11"/>
    <mergeCell ref="B1:C1"/>
    <mergeCell ref="B2:C2"/>
    <mergeCell ref="B3:C3"/>
    <mergeCell ref="B4:C4"/>
    <mergeCell ref="B5:C5"/>
    <mergeCell ref="A7:C10"/>
  </mergeCells>
  <conditionalFormatting sqref="A5:A6">
    <cfRule type="expression" priority="1" dxfId="1" stopIfTrue="1">
      <formula>$D5&lt;&gt;""</formula>
    </cfRule>
  </conditionalFormatting>
  <conditionalFormatting sqref="B1">
    <cfRule type="expression" priority="2" dxfId="1" stopIfTrue="1">
      <formula>$G1&lt;&gt;""</formula>
    </cfRule>
  </conditionalFormatting>
  <printOptions horizontalCentered="1"/>
  <pageMargins left="0" right="0" top="0.7875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325"/>
  <sheetViews>
    <sheetView tabSelected="1" zoomScalePageLayoutView="0" workbookViewId="0" topLeftCell="A1">
      <selection activeCell="L153" sqref="L153"/>
    </sheetView>
  </sheetViews>
  <sheetFormatPr defaultColWidth="9.140625" defaultRowHeight="12.75" customHeight="1"/>
  <cols>
    <col min="1" max="1" width="90.140625" style="38" customWidth="1"/>
    <col min="2" max="2" width="0" style="39" hidden="1" customWidth="1"/>
    <col min="3" max="3" width="3.57421875" style="40" customWidth="1"/>
    <col min="4" max="4" width="4.28125" style="40" customWidth="1"/>
    <col min="5" max="5" width="9.00390625" style="40" customWidth="1"/>
    <col min="6" max="6" width="5.00390625" style="40" customWidth="1"/>
    <col min="7" max="7" width="0" style="39" hidden="1" customWidth="1"/>
    <col min="8" max="8" width="12.8515625" style="41" customWidth="1"/>
    <col min="9" max="9" width="9.00390625" style="42" customWidth="1"/>
    <col min="10" max="16384" width="9.140625" style="42" customWidth="1"/>
  </cols>
  <sheetData>
    <row r="1" spans="1:8" ht="15" customHeight="1">
      <c r="A1" s="315" t="s">
        <v>0</v>
      </c>
      <c r="B1" s="315"/>
      <c r="C1" s="315"/>
      <c r="D1" s="315"/>
      <c r="E1" s="315"/>
      <c r="F1" s="315"/>
      <c r="G1" s="315"/>
      <c r="H1" s="315"/>
    </row>
    <row r="2" spans="1:8" ht="15" customHeight="1">
      <c r="A2" s="308" t="s">
        <v>294</v>
      </c>
      <c r="B2" s="308"/>
      <c r="C2" s="308"/>
      <c r="D2" s="308"/>
      <c r="E2" s="308"/>
      <c r="F2" s="308"/>
      <c r="G2" s="308"/>
      <c r="H2" s="308"/>
    </row>
    <row r="3" spans="1:8" ht="15" customHeight="1">
      <c r="A3" s="308" t="s">
        <v>295</v>
      </c>
      <c r="B3" s="308"/>
      <c r="C3" s="308"/>
      <c r="D3" s="308"/>
      <c r="E3" s="308"/>
      <c r="F3" s="308"/>
      <c r="G3" s="308"/>
      <c r="H3" s="308"/>
    </row>
    <row r="4" spans="1:8" ht="15" customHeight="1">
      <c r="A4" s="309" t="s">
        <v>383</v>
      </c>
      <c r="B4" s="309"/>
      <c r="C4" s="309"/>
      <c r="D4" s="309"/>
      <c r="E4" s="309"/>
      <c r="F4" s="309"/>
      <c r="G4" s="309"/>
      <c r="H4" s="309"/>
    </row>
    <row r="5" spans="1:8" ht="16.5" customHeight="1">
      <c r="A5" s="310" t="s">
        <v>416</v>
      </c>
      <c r="B5" s="310"/>
      <c r="C5" s="310"/>
      <c r="D5" s="310"/>
      <c r="E5" s="310"/>
      <c r="F5" s="310"/>
      <c r="G5" s="310"/>
      <c r="H5" s="310"/>
    </row>
    <row r="6" spans="1:7" ht="17.25" customHeight="1">
      <c r="A6" s="43"/>
      <c r="B6" s="44"/>
      <c r="C6" s="44"/>
      <c r="D6" s="44"/>
      <c r="E6" s="44"/>
      <c r="F6" s="44"/>
      <c r="G6" s="44"/>
    </row>
    <row r="7" spans="1:8" ht="52.5" customHeight="1">
      <c r="A7" s="316" t="s">
        <v>381</v>
      </c>
      <c r="B7" s="316"/>
      <c r="C7" s="316"/>
      <c r="D7" s="316"/>
      <c r="E7" s="316"/>
      <c r="F7" s="316"/>
      <c r="G7" s="316"/>
      <c r="H7" s="316"/>
    </row>
    <row r="8" spans="1:8" ht="13.5" customHeight="1">
      <c r="A8" s="45"/>
      <c r="B8" s="44"/>
      <c r="C8" s="46"/>
      <c r="D8" s="46"/>
      <c r="E8" s="46"/>
      <c r="F8" s="46"/>
      <c r="G8" s="44"/>
      <c r="H8" s="47" t="s">
        <v>191</v>
      </c>
    </row>
    <row r="9" spans="1:12" ht="13.5" customHeight="1">
      <c r="A9" s="68" t="s">
        <v>2</v>
      </c>
      <c r="B9" s="69" t="s">
        <v>192</v>
      </c>
      <c r="C9" s="69" t="s">
        <v>3</v>
      </c>
      <c r="D9" s="69" t="s">
        <v>4</v>
      </c>
      <c r="E9" s="69" t="s">
        <v>5</v>
      </c>
      <c r="F9" s="69" t="s">
        <v>6</v>
      </c>
      <c r="G9" s="69" t="s">
        <v>193</v>
      </c>
      <c r="H9" s="230" t="s">
        <v>7</v>
      </c>
      <c r="J9"/>
      <c r="K9"/>
      <c r="L9"/>
    </row>
    <row r="10" spans="1:12" ht="18" customHeight="1">
      <c r="A10" s="70" t="s">
        <v>8</v>
      </c>
      <c r="B10" s="71"/>
      <c r="C10" s="71"/>
      <c r="D10" s="71"/>
      <c r="E10" s="71"/>
      <c r="F10" s="72"/>
      <c r="G10" s="71"/>
      <c r="H10" s="231">
        <f>H11+H108+H314</f>
        <v>45753.88609</v>
      </c>
      <c r="J10"/>
      <c r="K10"/>
      <c r="L10"/>
    </row>
    <row r="11" spans="1:12" ht="15.75" customHeight="1">
      <c r="A11" s="73" t="s">
        <v>9</v>
      </c>
      <c r="B11" s="74"/>
      <c r="C11" s="74" t="s">
        <v>10</v>
      </c>
      <c r="D11" s="75"/>
      <c r="E11" s="75"/>
      <c r="F11" s="75"/>
      <c r="G11" s="74"/>
      <c r="H11" s="232">
        <f>H12+H18+H61</f>
        <v>5150.51176</v>
      </c>
      <c r="J11"/>
      <c r="K11"/>
      <c r="L11"/>
    </row>
    <row r="12" spans="1:12" s="48" customFormat="1" ht="26.25" customHeight="1">
      <c r="A12" s="167" t="s">
        <v>290</v>
      </c>
      <c r="B12" s="74"/>
      <c r="C12" s="74" t="s">
        <v>10</v>
      </c>
      <c r="D12" s="75" t="s">
        <v>30</v>
      </c>
      <c r="E12" s="75"/>
      <c r="F12" s="75"/>
      <c r="G12" s="74"/>
      <c r="H12" s="232">
        <f>H13</f>
        <v>55.5</v>
      </c>
      <c r="J12" s="49"/>
      <c r="K12" s="49"/>
      <c r="L12" s="49"/>
    </row>
    <row r="13" spans="1:12" ht="24.75" customHeight="1">
      <c r="A13" s="167" t="s">
        <v>195</v>
      </c>
      <c r="B13" s="74"/>
      <c r="C13" s="74" t="s">
        <v>10</v>
      </c>
      <c r="D13" s="75" t="s">
        <v>30</v>
      </c>
      <c r="E13" s="169" t="s">
        <v>12</v>
      </c>
      <c r="F13" s="169"/>
      <c r="G13" s="169"/>
      <c r="H13" s="232">
        <f>H14</f>
        <v>55.5</v>
      </c>
      <c r="J13"/>
      <c r="K13"/>
      <c r="L13"/>
    </row>
    <row r="14" spans="1:12" ht="25.5">
      <c r="A14" s="168" t="s">
        <v>291</v>
      </c>
      <c r="B14" s="74"/>
      <c r="C14" s="74" t="s">
        <v>10</v>
      </c>
      <c r="D14" s="75" t="s">
        <v>30</v>
      </c>
      <c r="E14" s="170" t="s">
        <v>292</v>
      </c>
      <c r="F14" s="170"/>
      <c r="G14" s="170"/>
      <c r="H14" s="232">
        <f>H15</f>
        <v>55.5</v>
      </c>
      <c r="J14" s="50"/>
      <c r="K14" s="50"/>
      <c r="L14" s="50"/>
    </row>
    <row r="15" spans="1:12" ht="12.75" customHeight="1">
      <c r="A15" s="171" t="s">
        <v>33</v>
      </c>
      <c r="B15" s="74"/>
      <c r="C15" s="116" t="s">
        <v>10</v>
      </c>
      <c r="D15" s="166" t="s">
        <v>30</v>
      </c>
      <c r="E15" s="169" t="s">
        <v>292</v>
      </c>
      <c r="F15" s="169" t="s">
        <v>15</v>
      </c>
      <c r="G15" s="169"/>
      <c r="H15" s="233">
        <f>H16</f>
        <v>55.5</v>
      </c>
      <c r="J15" s="50"/>
      <c r="K15" s="50"/>
      <c r="L15" s="50"/>
    </row>
    <row r="16" spans="1:12" ht="12.75" customHeight="1" hidden="1">
      <c r="A16" s="171" t="s">
        <v>197</v>
      </c>
      <c r="B16" s="74"/>
      <c r="C16" s="116" t="s">
        <v>10</v>
      </c>
      <c r="D16" s="166" t="s">
        <v>30</v>
      </c>
      <c r="E16" s="169" t="s">
        <v>292</v>
      </c>
      <c r="F16" s="169" t="s">
        <v>15</v>
      </c>
      <c r="G16" s="169" t="s">
        <v>206</v>
      </c>
      <c r="H16" s="233">
        <f>H17</f>
        <v>55.5</v>
      </c>
      <c r="J16"/>
      <c r="K16"/>
      <c r="L16"/>
    </row>
    <row r="17" spans="1:12" ht="12.75" customHeight="1" hidden="1">
      <c r="A17" s="171" t="s">
        <v>201</v>
      </c>
      <c r="B17" s="74"/>
      <c r="C17" s="116" t="s">
        <v>10</v>
      </c>
      <c r="D17" s="166" t="s">
        <v>30</v>
      </c>
      <c r="E17" s="169" t="s">
        <v>292</v>
      </c>
      <c r="F17" s="169" t="s">
        <v>15</v>
      </c>
      <c r="G17" s="169" t="s">
        <v>216</v>
      </c>
      <c r="H17" s="233">
        <v>55.5</v>
      </c>
      <c r="J17"/>
      <c r="K17"/>
      <c r="L17"/>
    </row>
    <row r="18" spans="1:12" ht="25.5">
      <c r="A18" s="76" t="s">
        <v>194</v>
      </c>
      <c r="B18" s="77"/>
      <c r="C18" s="77" t="s">
        <v>10</v>
      </c>
      <c r="D18" s="77" t="s">
        <v>11</v>
      </c>
      <c r="E18" s="77"/>
      <c r="F18" s="77"/>
      <c r="G18" s="77"/>
      <c r="H18" s="234">
        <f>H19+H53</f>
        <v>4895.01176</v>
      </c>
      <c r="J18"/>
      <c r="K18"/>
      <c r="L18"/>
    </row>
    <row r="19" spans="1:12" ht="25.5">
      <c r="A19" s="80" t="s">
        <v>195</v>
      </c>
      <c r="B19" s="81"/>
      <c r="C19" s="81" t="s">
        <v>10</v>
      </c>
      <c r="D19" s="81" t="s">
        <v>11</v>
      </c>
      <c r="E19" s="81" t="s">
        <v>12</v>
      </c>
      <c r="F19" s="81"/>
      <c r="G19" s="81"/>
      <c r="H19" s="235">
        <f>H20+H43</f>
        <v>4890.91176</v>
      </c>
      <c r="J19"/>
      <c r="K19"/>
      <c r="L19"/>
    </row>
    <row r="20" spans="1:12" ht="12.75" customHeight="1">
      <c r="A20" s="82" t="s">
        <v>13</v>
      </c>
      <c r="B20" s="83" t="s">
        <v>196</v>
      </c>
      <c r="C20" s="83" t="s">
        <v>10</v>
      </c>
      <c r="D20" s="83" t="s">
        <v>11</v>
      </c>
      <c r="E20" s="83" t="s">
        <v>14</v>
      </c>
      <c r="F20" s="83"/>
      <c r="G20" s="83"/>
      <c r="H20" s="236">
        <f>H21+H39</f>
        <v>4239.91176</v>
      </c>
      <c r="J20"/>
      <c r="K20"/>
      <c r="L20"/>
    </row>
    <row r="21" spans="1:12" ht="12.75" customHeight="1">
      <c r="A21" s="85" t="s">
        <v>33</v>
      </c>
      <c r="B21" s="86" t="s">
        <v>196</v>
      </c>
      <c r="C21" s="86" t="s">
        <v>10</v>
      </c>
      <c r="D21" s="86" t="s">
        <v>11</v>
      </c>
      <c r="E21" s="86" t="s">
        <v>14</v>
      </c>
      <c r="F21" s="86" t="s">
        <v>15</v>
      </c>
      <c r="G21" s="86"/>
      <c r="H21" s="237">
        <f>'прил. 4'!H21</f>
        <v>4239.91176</v>
      </c>
      <c r="J21"/>
      <c r="K21"/>
      <c r="L21"/>
    </row>
    <row r="22" spans="1:12" ht="12.75" customHeight="1" hidden="1">
      <c r="A22" s="87" t="s">
        <v>197</v>
      </c>
      <c r="B22" s="88" t="s">
        <v>196</v>
      </c>
      <c r="C22" s="88" t="s">
        <v>10</v>
      </c>
      <c r="D22" s="88" t="s">
        <v>11</v>
      </c>
      <c r="E22" s="88" t="s">
        <v>14</v>
      </c>
      <c r="F22" s="88" t="s">
        <v>15</v>
      </c>
      <c r="G22" s="88" t="s">
        <v>198</v>
      </c>
      <c r="H22" s="237">
        <f>H23+H24+H25</f>
        <v>3506.5</v>
      </c>
      <c r="J22"/>
      <c r="K22"/>
      <c r="L22"/>
    </row>
    <row r="23" spans="1:12" ht="12.75" customHeight="1" hidden="1">
      <c r="A23" s="87" t="s">
        <v>199</v>
      </c>
      <c r="B23" s="86" t="s">
        <v>196</v>
      </c>
      <c r="C23" s="88" t="s">
        <v>10</v>
      </c>
      <c r="D23" s="88" t="s">
        <v>11</v>
      </c>
      <c r="E23" s="88" t="s">
        <v>14</v>
      </c>
      <c r="F23" s="88" t="s">
        <v>15</v>
      </c>
      <c r="G23" s="88" t="s">
        <v>200</v>
      </c>
      <c r="H23" s="238">
        <v>2699.4</v>
      </c>
      <c r="J23"/>
      <c r="K23"/>
      <c r="L23"/>
    </row>
    <row r="24" spans="1:12" ht="12.75" customHeight="1" hidden="1">
      <c r="A24" s="87" t="s">
        <v>201</v>
      </c>
      <c r="B24" s="88" t="s">
        <v>196</v>
      </c>
      <c r="C24" s="88" t="s">
        <v>10</v>
      </c>
      <c r="D24" s="88" t="s">
        <v>11</v>
      </c>
      <c r="E24" s="88" t="s">
        <v>14</v>
      </c>
      <c r="F24" s="88" t="s">
        <v>15</v>
      </c>
      <c r="G24" s="88" t="s">
        <v>202</v>
      </c>
      <c r="H24" s="238">
        <v>1.9</v>
      </c>
      <c r="J24"/>
      <c r="K24"/>
      <c r="L24"/>
    </row>
    <row r="25" spans="1:12" ht="12.75" customHeight="1" hidden="1">
      <c r="A25" s="87" t="s">
        <v>203</v>
      </c>
      <c r="B25" s="86" t="s">
        <v>196</v>
      </c>
      <c r="C25" s="88" t="s">
        <v>10</v>
      </c>
      <c r="D25" s="88" t="s">
        <v>11</v>
      </c>
      <c r="E25" s="88" t="s">
        <v>14</v>
      </c>
      <c r="F25" s="88" t="s">
        <v>15</v>
      </c>
      <c r="G25" s="88" t="s">
        <v>204</v>
      </c>
      <c r="H25" s="238">
        <v>805.2</v>
      </c>
      <c r="J25"/>
      <c r="K25"/>
      <c r="L25"/>
    </row>
    <row r="26" spans="1:12" ht="12.75" customHeight="1" hidden="1">
      <c r="A26" s="87" t="s">
        <v>205</v>
      </c>
      <c r="B26" s="88" t="s">
        <v>196</v>
      </c>
      <c r="C26" s="88" t="s">
        <v>10</v>
      </c>
      <c r="D26" s="88" t="s">
        <v>11</v>
      </c>
      <c r="E26" s="88" t="s">
        <v>14</v>
      </c>
      <c r="F26" s="88" t="s">
        <v>15</v>
      </c>
      <c r="G26" s="88" t="s">
        <v>206</v>
      </c>
      <c r="H26" s="237">
        <f>H27+H28+H29+H30+H31+H32</f>
        <v>362.6</v>
      </c>
      <c r="J26"/>
      <c r="K26"/>
      <c r="L26"/>
    </row>
    <row r="27" spans="1:12" ht="12.75" customHeight="1" hidden="1">
      <c r="A27" s="87" t="s">
        <v>207</v>
      </c>
      <c r="B27" s="86" t="s">
        <v>196</v>
      </c>
      <c r="C27" s="88" t="s">
        <v>10</v>
      </c>
      <c r="D27" s="88" t="s">
        <v>11</v>
      </c>
      <c r="E27" s="88" t="s">
        <v>14</v>
      </c>
      <c r="F27" s="88" t="s">
        <v>15</v>
      </c>
      <c r="G27" s="88" t="s">
        <v>208</v>
      </c>
      <c r="H27" s="238">
        <v>120</v>
      </c>
      <c r="J27"/>
      <c r="K27"/>
      <c r="L27"/>
    </row>
    <row r="28" spans="1:12" ht="12.75" customHeight="1" hidden="1">
      <c r="A28" s="87" t="s">
        <v>209</v>
      </c>
      <c r="B28" s="88" t="s">
        <v>196</v>
      </c>
      <c r="C28" s="88" t="s">
        <v>10</v>
      </c>
      <c r="D28" s="88" t="s">
        <v>11</v>
      </c>
      <c r="E28" s="88" t="s">
        <v>14</v>
      </c>
      <c r="F28" s="88" t="s">
        <v>15</v>
      </c>
      <c r="G28" s="88" t="s">
        <v>210</v>
      </c>
      <c r="H28" s="238">
        <v>9.3</v>
      </c>
      <c r="J28"/>
      <c r="K28"/>
      <c r="L28"/>
    </row>
    <row r="29" spans="1:12" ht="12.75" customHeight="1" hidden="1">
      <c r="A29" s="87" t="s">
        <v>211</v>
      </c>
      <c r="B29" s="86" t="s">
        <v>196</v>
      </c>
      <c r="C29" s="88" t="s">
        <v>10</v>
      </c>
      <c r="D29" s="88" t="s">
        <v>11</v>
      </c>
      <c r="E29" s="88" t="s">
        <v>14</v>
      </c>
      <c r="F29" s="88" t="s">
        <v>15</v>
      </c>
      <c r="G29" s="88">
        <v>223</v>
      </c>
      <c r="H29" s="238">
        <v>83.3</v>
      </c>
      <c r="J29"/>
      <c r="K29"/>
      <c r="L29"/>
    </row>
    <row r="30" spans="1:12" ht="12.75" customHeight="1" hidden="1">
      <c r="A30" s="87" t="s">
        <v>212</v>
      </c>
      <c r="B30" s="88" t="s">
        <v>196</v>
      </c>
      <c r="C30" s="88" t="s">
        <v>10</v>
      </c>
      <c r="D30" s="88" t="s">
        <v>11</v>
      </c>
      <c r="E30" s="88" t="s">
        <v>14</v>
      </c>
      <c r="F30" s="88" t="s">
        <v>15</v>
      </c>
      <c r="G30" s="88">
        <v>224</v>
      </c>
      <c r="H30" s="238"/>
      <c r="J30"/>
      <c r="K30"/>
      <c r="L30"/>
    </row>
    <row r="31" spans="1:12" ht="12.75" customHeight="1" hidden="1">
      <c r="A31" s="87" t="s">
        <v>213</v>
      </c>
      <c r="B31" s="86" t="s">
        <v>196</v>
      </c>
      <c r="C31" s="88" t="s">
        <v>10</v>
      </c>
      <c r="D31" s="88" t="s">
        <v>11</v>
      </c>
      <c r="E31" s="88" t="s">
        <v>14</v>
      </c>
      <c r="F31" s="88" t="s">
        <v>15</v>
      </c>
      <c r="G31" s="88" t="s">
        <v>214</v>
      </c>
      <c r="H31" s="238">
        <v>50</v>
      </c>
      <c r="J31"/>
      <c r="K31"/>
      <c r="L31"/>
    </row>
    <row r="32" spans="1:12" ht="12.75" customHeight="1" hidden="1">
      <c r="A32" s="87" t="s">
        <v>215</v>
      </c>
      <c r="B32" s="88" t="s">
        <v>196</v>
      </c>
      <c r="C32" s="88" t="s">
        <v>10</v>
      </c>
      <c r="D32" s="88" t="s">
        <v>11</v>
      </c>
      <c r="E32" s="88" t="s">
        <v>14</v>
      </c>
      <c r="F32" s="88" t="s">
        <v>15</v>
      </c>
      <c r="G32" s="88" t="s">
        <v>216</v>
      </c>
      <c r="H32" s="238">
        <v>100</v>
      </c>
      <c r="J32"/>
      <c r="K32"/>
      <c r="L32"/>
    </row>
    <row r="33" spans="1:12" ht="12.75" customHeight="1" hidden="1">
      <c r="A33" s="87" t="s">
        <v>217</v>
      </c>
      <c r="B33" s="86" t="s">
        <v>196</v>
      </c>
      <c r="C33" s="88" t="s">
        <v>10</v>
      </c>
      <c r="D33" s="88" t="s">
        <v>11</v>
      </c>
      <c r="E33" s="88" t="s">
        <v>14</v>
      </c>
      <c r="F33" s="88" t="s">
        <v>15</v>
      </c>
      <c r="G33" s="88" t="s">
        <v>218</v>
      </c>
      <c r="H33" s="237"/>
      <c r="J33"/>
      <c r="K33"/>
      <c r="L33"/>
    </row>
    <row r="34" spans="1:12" ht="12.75" customHeight="1" hidden="1">
      <c r="A34" s="87" t="s">
        <v>219</v>
      </c>
      <c r="B34" s="88" t="s">
        <v>196</v>
      </c>
      <c r="C34" s="88" t="s">
        <v>10</v>
      </c>
      <c r="D34" s="88" t="s">
        <v>11</v>
      </c>
      <c r="E34" s="88" t="s">
        <v>14</v>
      </c>
      <c r="F34" s="88" t="s">
        <v>15</v>
      </c>
      <c r="G34" s="88">
        <v>262</v>
      </c>
      <c r="H34" s="238"/>
      <c r="J34" s="50"/>
      <c r="K34" s="50"/>
      <c r="L34" s="50"/>
    </row>
    <row r="35" spans="1:12" s="48" customFormat="1" ht="24" customHeight="1" hidden="1">
      <c r="A35" s="87" t="s">
        <v>25</v>
      </c>
      <c r="B35" s="86" t="s">
        <v>196</v>
      </c>
      <c r="C35" s="88" t="s">
        <v>10</v>
      </c>
      <c r="D35" s="88" t="s">
        <v>11</v>
      </c>
      <c r="E35" s="88" t="s">
        <v>14</v>
      </c>
      <c r="F35" s="88" t="s">
        <v>15</v>
      </c>
      <c r="G35" s="88">
        <v>290</v>
      </c>
      <c r="H35" s="239">
        <v>22.2</v>
      </c>
      <c r="J35" s="49"/>
      <c r="K35" s="49"/>
      <c r="L35" s="49"/>
    </row>
    <row r="36" spans="1:12" ht="12.75" customHeight="1" hidden="1">
      <c r="A36" s="87" t="s">
        <v>220</v>
      </c>
      <c r="B36" s="88" t="s">
        <v>196</v>
      </c>
      <c r="C36" s="88" t="s">
        <v>10</v>
      </c>
      <c r="D36" s="88" t="s">
        <v>11</v>
      </c>
      <c r="E36" s="88" t="s">
        <v>14</v>
      </c>
      <c r="F36" s="88" t="s">
        <v>15</v>
      </c>
      <c r="G36" s="88" t="s">
        <v>221</v>
      </c>
      <c r="H36" s="237">
        <f>H37+H38</f>
        <v>204.3</v>
      </c>
      <c r="J36"/>
      <c r="K36"/>
      <c r="L36"/>
    </row>
    <row r="37" spans="1:12" ht="12.75" hidden="1">
      <c r="A37" s="87" t="s">
        <v>222</v>
      </c>
      <c r="B37" s="86" t="s">
        <v>196</v>
      </c>
      <c r="C37" s="88" t="s">
        <v>10</v>
      </c>
      <c r="D37" s="88" t="s">
        <v>11</v>
      </c>
      <c r="E37" s="88" t="s">
        <v>14</v>
      </c>
      <c r="F37" s="88" t="s">
        <v>15</v>
      </c>
      <c r="G37" s="88">
        <v>310</v>
      </c>
      <c r="H37" s="238">
        <v>37.5</v>
      </c>
      <c r="J37"/>
      <c r="K37"/>
      <c r="L37"/>
    </row>
    <row r="38" spans="1:12" ht="12.75" hidden="1">
      <c r="A38" s="87" t="s">
        <v>223</v>
      </c>
      <c r="B38" s="88" t="s">
        <v>196</v>
      </c>
      <c r="C38" s="88" t="s">
        <v>10</v>
      </c>
      <c r="D38" s="88" t="s">
        <v>11</v>
      </c>
      <c r="E38" s="88" t="s">
        <v>14</v>
      </c>
      <c r="F38" s="88" t="s">
        <v>15</v>
      </c>
      <c r="G38" s="88" t="s">
        <v>224</v>
      </c>
      <c r="H38" s="238">
        <v>166.8</v>
      </c>
      <c r="J38"/>
      <c r="K38"/>
      <c r="L38"/>
    </row>
    <row r="39" spans="1:229" s="48" customFormat="1" ht="13.5" hidden="1">
      <c r="A39" s="82" t="s">
        <v>16</v>
      </c>
      <c r="B39" s="83" t="s">
        <v>196</v>
      </c>
      <c r="C39" s="83" t="s">
        <v>10</v>
      </c>
      <c r="D39" s="83" t="s">
        <v>11</v>
      </c>
      <c r="E39" s="83" t="s">
        <v>17</v>
      </c>
      <c r="F39" s="83"/>
      <c r="G39" s="83"/>
      <c r="H39" s="240">
        <f>H40</f>
        <v>0</v>
      </c>
      <c r="J39" s="52"/>
      <c r="K39" s="52"/>
      <c r="L39" s="52"/>
      <c r="Q39" s="51"/>
      <c r="R39" s="53"/>
      <c r="S39" s="54"/>
      <c r="T39" s="54"/>
      <c r="U39" s="54"/>
      <c r="V39" s="54"/>
      <c r="W39" s="55"/>
      <c r="X39" s="54"/>
      <c r="Y39" s="56"/>
      <c r="AC39" s="57"/>
      <c r="AK39" s="51"/>
      <c r="AL39" s="53"/>
      <c r="AM39" s="54"/>
      <c r="AN39" s="54"/>
      <c r="AO39" s="54"/>
      <c r="AP39" s="54"/>
      <c r="AQ39" s="55"/>
      <c r="AR39" s="54"/>
      <c r="AS39" s="56"/>
      <c r="AW39" s="57"/>
      <c r="BE39" s="51"/>
      <c r="BF39" s="53"/>
      <c r="BG39" s="54"/>
      <c r="BH39" s="54"/>
      <c r="BI39" s="54"/>
      <c r="BJ39" s="54"/>
      <c r="BK39" s="55"/>
      <c r="BL39" s="54"/>
      <c r="BM39" s="56"/>
      <c r="BQ39" s="57"/>
      <c r="BY39" s="51"/>
      <c r="BZ39" s="53"/>
      <c r="CA39" s="54"/>
      <c r="CB39" s="54"/>
      <c r="CC39" s="54"/>
      <c r="CD39" s="54"/>
      <c r="CE39" s="55"/>
      <c r="CF39" s="54"/>
      <c r="CG39" s="56"/>
      <c r="CK39" s="57"/>
      <c r="CS39" s="51"/>
      <c r="CT39" s="53"/>
      <c r="CU39" s="54"/>
      <c r="CV39" s="54"/>
      <c r="CW39" s="54"/>
      <c r="CX39" s="54"/>
      <c r="CY39" s="55"/>
      <c r="CZ39" s="54"/>
      <c r="DA39" s="56"/>
      <c r="DE39" s="57"/>
      <c r="DM39" s="51"/>
      <c r="DN39" s="53"/>
      <c r="DO39" s="54"/>
      <c r="DP39" s="54"/>
      <c r="DQ39" s="54"/>
      <c r="DR39" s="54"/>
      <c r="DS39" s="55"/>
      <c r="DT39" s="54"/>
      <c r="DU39" s="56"/>
      <c r="DY39" s="57"/>
      <c r="EG39" s="51"/>
      <c r="EH39" s="53"/>
      <c r="EI39" s="54"/>
      <c r="EJ39" s="54"/>
      <c r="EK39" s="54"/>
      <c r="EL39" s="54"/>
      <c r="EM39" s="55"/>
      <c r="EN39" s="54"/>
      <c r="EO39" s="56"/>
      <c r="ES39" s="57"/>
      <c r="FA39" s="51"/>
      <c r="FB39" s="53"/>
      <c r="FC39" s="54"/>
      <c r="FD39" s="54"/>
      <c r="FE39" s="54"/>
      <c r="FF39" s="54"/>
      <c r="FG39" s="55"/>
      <c r="FH39" s="54"/>
      <c r="FI39" s="56"/>
      <c r="FM39" s="57"/>
      <c r="FU39" s="51"/>
      <c r="FV39" s="53"/>
      <c r="FW39" s="54"/>
      <c r="FX39" s="54"/>
      <c r="FY39" s="54"/>
      <c r="FZ39" s="54"/>
      <c r="GA39" s="55"/>
      <c r="GB39" s="54"/>
      <c r="GC39" s="56"/>
      <c r="GG39" s="57"/>
      <c r="GO39" s="51"/>
      <c r="GP39" s="53"/>
      <c r="GQ39" s="54"/>
      <c r="GR39" s="54"/>
      <c r="GS39" s="54"/>
      <c r="GT39" s="54"/>
      <c r="GU39" s="55"/>
      <c r="GV39" s="54"/>
      <c r="GW39" s="56"/>
      <c r="HA39" s="57"/>
      <c r="HI39" s="51"/>
      <c r="HJ39" s="53"/>
      <c r="HK39" s="54"/>
      <c r="HL39" s="54"/>
      <c r="HM39" s="54"/>
      <c r="HN39" s="54"/>
      <c r="HO39" s="55"/>
      <c r="HP39" s="54"/>
      <c r="HQ39" s="56"/>
      <c r="HU39" s="57"/>
    </row>
    <row r="40" spans="1:12" ht="12.75" customHeight="1" hidden="1">
      <c r="A40" s="87" t="s">
        <v>33</v>
      </c>
      <c r="B40" s="86" t="s">
        <v>196</v>
      </c>
      <c r="C40" s="88" t="s">
        <v>10</v>
      </c>
      <c r="D40" s="88" t="s">
        <v>11</v>
      </c>
      <c r="E40" s="88" t="s">
        <v>17</v>
      </c>
      <c r="F40" s="88" t="s">
        <v>15</v>
      </c>
      <c r="G40" s="88"/>
      <c r="H40" s="238">
        <f>H41</f>
        <v>0</v>
      </c>
      <c r="J40"/>
      <c r="K40"/>
      <c r="L40"/>
    </row>
    <row r="41" spans="1:12" ht="12.75" customHeight="1" hidden="1">
      <c r="A41" s="87" t="s">
        <v>225</v>
      </c>
      <c r="B41" s="88" t="s">
        <v>196</v>
      </c>
      <c r="C41" s="88" t="s">
        <v>10</v>
      </c>
      <c r="D41" s="88" t="s">
        <v>11</v>
      </c>
      <c r="E41" s="88" t="s">
        <v>17</v>
      </c>
      <c r="F41" s="88" t="s">
        <v>15</v>
      </c>
      <c r="G41" s="88" t="s">
        <v>226</v>
      </c>
      <c r="H41" s="238">
        <f>H42</f>
        <v>0</v>
      </c>
      <c r="J41"/>
      <c r="K41"/>
      <c r="L41"/>
    </row>
    <row r="42" spans="1:12" ht="12.75" customHeight="1" hidden="1">
      <c r="A42" s="85" t="s">
        <v>25</v>
      </c>
      <c r="B42" s="86" t="s">
        <v>196</v>
      </c>
      <c r="C42" s="86" t="s">
        <v>10</v>
      </c>
      <c r="D42" s="86" t="s">
        <v>11</v>
      </c>
      <c r="E42" s="86" t="s">
        <v>17</v>
      </c>
      <c r="F42" s="86" t="s">
        <v>15</v>
      </c>
      <c r="G42" s="86">
        <v>290</v>
      </c>
      <c r="H42" s="238"/>
      <c r="J42"/>
      <c r="K42"/>
      <c r="L42"/>
    </row>
    <row r="43" spans="1:12" ht="12.75" customHeight="1">
      <c r="A43" s="89" t="s">
        <v>227</v>
      </c>
      <c r="B43" s="83" t="s">
        <v>196</v>
      </c>
      <c r="C43" s="90" t="s">
        <v>10</v>
      </c>
      <c r="D43" s="90" t="s">
        <v>11</v>
      </c>
      <c r="E43" s="90" t="s">
        <v>18</v>
      </c>
      <c r="F43" s="90"/>
      <c r="G43" s="90"/>
      <c r="H43" s="236">
        <f>H44</f>
        <v>651</v>
      </c>
      <c r="J43"/>
      <c r="K43"/>
      <c r="L43"/>
    </row>
    <row r="44" spans="1:12" ht="12.75" customHeight="1">
      <c r="A44" s="91" t="s">
        <v>33</v>
      </c>
      <c r="B44" s="88" t="s">
        <v>196</v>
      </c>
      <c r="C44" s="92" t="s">
        <v>10</v>
      </c>
      <c r="D44" s="92" t="s">
        <v>11</v>
      </c>
      <c r="E44" s="92" t="s">
        <v>18</v>
      </c>
      <c r="F44" s="92" t="s">
        <v>15</v>
      </c>
      <c r="G44" s="92"/>
      <c r="H44" s="237">
        <f>H45</f>
        <v>651</v>
      </c>
      <c r="J44"/>
      <c r="K44"/>
      <c r="L44"/>
    </row>
    <row r="45" spans="1:12" ht="12.75" customHeight="1" hidden="1">
      <c r="A45" s="93" t="s">
        <v>225</v>
      </c>
      <c r="B45" s="86" t="s">
        <v>196</v>
      </c>
      <c r="C45" s="92" t="s">
        <v>10</v>
      </c>
      <c r="D45" s="92" t="s">
        <v>11</v>
      </c>
      <c r="E45" s="92" t="s">
        <v>18</v>
      </c>
      <c r="F45" s="92" t="s">
        <v>15</v>
      </c>
      <c r="G45" s="92" t="s">
        <v>226</v>
      </c>
      <c r="H45" s="239">
        <f>H46</f>
        <v>651</v>
      </c>
      <c r="J45"/>
      <c r="K45"/>
      <c r="L45"/>
    </row>
    <row r="46" spans="1:12" ht="12.75" customHeight="1" hidden="1">
      <c r="A46" s="87" t="s">
        <v>197</v>
      </c>
      <c r="B46" s="86" t="s">
        <v>196</v>
      </c>
      <c r="C46" s="92" t="s">
        <v>10</v>
      </c>
      <c r="D46" s="92" t="s">
        <v>11</v>
      </c>
      <c r="E46" s="92" t="s">
        <v>18</v>
      </c>
      <c r="F46" s="92" t="s">
        <v>15</v>
      </c>
      <c r="G46" s="92" t="s">
        <v>198</v>
      </c>
      <c r="H46" s="239">
        <f>H51+H52</f>
        <v>651</v>
      </c>
      <c r="J46"/>
      <c r="K46"/>
      <c r="L46"/>
    </row>
    <row r="47" spans="1:12" s="48" customFormat="1" ht="12.75" customHeight="1" hidden="1">
      <c r="A47" s="93" t="s">
        <v>199</v>
      </c>
      <c r="B47" s="88" t="s">
        <v>196</v>
      </c>
      <c r="C47" s="92" t="s">
        <v>10</v>
      </c>
      <c r="D47" s="92" t="s">
        <v>11</v>
      </c>
      <c r="E47" s="92" t="s">
        <v>18</v>
      </c>
      <c r="F47" s="92" t="s">
        <v>15</v>
      </c>
      <c r="G47" s="92" t="s">
        <v>200</v>
      </c>
      <c r="H47" s="236">
        <f>H48</f>
        <v>0</v>
      </c>
      <c r="J47" s="49"/>
      <c r="K47" s="49"/>
      <c r="L47" s="49"/>
    </row>
    <row r="48" spans="1:12" ht="24.75" customHeight="1" hidden="1">
      <c r="A48" s="93" t="s">
        <v>201</v>
      </c>
      <c r="B48" s="86" t="s">
        <v>196</v>
      </c>
      <c r="C48" s="92" t="s">
        <v>10</v>
      </c>
      <c r="D48" s="92" t="s">
        <v>11</v>
      </c>
      <c r="E48" s="92" t="s">
        <v>18</v>
      </c>
      <c r="F48" s="92" t="s">
        <v>15</v>
      </c>
      <c r="G48" s="92" t="s">
        <v>202</v>
      </c>
      <c r="H48" s="241">
        <f>H49</f>
        <v>0</v>
      </c>
      <c r="J48"/>
      <c r="K48"/>
      <c r="L48"/>
    </row>
    <row r="49" spans="1:12" ht="12.75" hidden="1">
      <c r="A49" s="93" t="s">
        <v>228</v>
      </c>
      <c r="B49" s="86" t="s">
        <v>196</v>
      </c>
      <c r="C49" s="92" t="s">
        <v>10</v>
      </c>
      <c r="D49" s="92" t="s">
        <v>11</v>
      </c>
      <c r="E49" s="92" t="s">
        <v>18</v>
      </c>
      <c r="F49" s="92" t="s">
        <v>15</v>
      </c>
      <c r="G49" s="92" t="s">
        <v>204</v>
      </c>
      <c r="H49" s="241">
        <f>H50</f>
        <v>0</v>
      </c>
      <c r="J49"/>
      <c r="K49"/>
      <c r="L49"/>
    </row>
    <row r="50" spans="1:12" ht="12.75" customHeight="1" hidden="1">
      <c r="A50" s="87" t="s">
        <v>215</v>
      </c>
      <c r="B50" s="88" t="s">
        <v>196</v>
      </c>
      <c r="C50" s="88" t="s">
        <v>10</v>
      </c>
      <c r="D50" s="88" t="s">
        <v>19</v>
      </c>
      <c r="E50" s="88" t="s">
        <v>20</v>
      </c>
      <c r="F50" s="88" t="s">
        <v>15</v>
      </c>
      <c r="G50" s="88">
        <v>290</v>
      </c>
      <c r="H50" s="242"/>
      <c r="J50"/>
      <c r="K50"/>
      <c r="L50"/>
    </row>
    <row r="51" spans="1:12" ht="12.75" hidden="1">
      <c r="A51" s="93" t="s">
        <v>199</v>
      </c>
      <c r="B51" s="86" t="s">
        <v>196</v>
      </c>
      <c r="C51" s="92" t="s">
        <v>10</v>
      </c>
      <c r="D51" s="92" t="s">
        <v>11</v>
      </c>
      <c r="E51" s="92" t="s">
        <v>18</v>
      </c>
      <c r="F51" s="92" t="s">
        <v>15</v>
      </c>
      <c r="G51" s="92" t="s">
        <v>200</v>
      </c>
      <c r="H51" s="238">
        <v>500</v>
      </c>
      <c r="J51"/>
      <c r="K51"/>
      <c r="L51"/>
    </row>
    <row r="52" spans="1:12" ht="12.75" customHeight="1" hidden="1">
      <c r="A52" s="87" t="s">
        <v>203</v>
      </c>
      <c r="B52" s="86" t="s">
        <v>196</v>
      </c>
      <c r="C52" s="92" t="s">
        <v>10</v>
      </c>
      <c r="D52" s="92" t="s">
        <v>11</v>
      </c>
      <c r="E52" s="92" t="s">
        <v>18</v>
      </c>
      <c r="F52" s="92" t="s">
        <v>15</v>
      </c>
      <c r="G52" s="92" t="s">
        <v>204</v>
      </c>
      <c r="H52" s="238">
        <v>151</v>
      </c>
      <c r="J52"/>
      <c r="K52"/>
      <c r="L52"/>
    </row>
    <row r="53" spans="1:12" ht="27">
      <c r="A53" s="100" t="s">
        <v>284</v>
      </c>
      <c r="B53" s="83" t="s">
        <v>196</v>
      </c>
      <c r="C53" s="90" t="s">
        <v>10</v>
      </c>
      <c r="D53" s="90" t="s">
        <v>11</v>
      </c>
      <c r="E53" s="90" t="s">
        <v>229</v>
      </c>
      <c r="F53" s="90"/>
      <c r="G53" s="90"/>
      <c r="H53" s="240">
        <f>H54</f>
        <v>4.1</v>
      </c>
      <c r="J53"/>
      <c r="K53"/>
      <c r="L53"/>
    </row>
    <row r="54" spans="1:12" ht="12.75" customHeight="1">
      <c r="A54" s="85" t="s">
        <v>33</v>
      </c>
      <c r="B54" s="86" t="s">
        <v>196</v>
      </c>
      <c r="C54" s="92" t="s">
        <v>10</v>
      </c>
      <c r="D54" s="92" t="s">
        <v>11</v>
      </c>
      <c r="E54" s="92" t="s">
        <v>229</v>
      </c>
      <c r="F54" s="92" t="s">
        <v>15</v>
      </c>
      <c r="G54" s="92"/>
      <c r="H54" s="238">
        <f>H55</f>
        <v>4.1</v>
      </c>
      <c r="J54"/>
      <c r="K54"/>
      <c r="L54"/>
    </row>
    <row r="55" spans="1:12" ht="12.75" customHeight="1" hidden="1">
      <c r="A55" s="87" t="s">
        <v>220</v>
      </c>
      <c r="B55" s="86" t="s">
        <v>196</v>
      </c>
      <c r="C55" s="92" t="s">
        <v>10</v>
      </c>
      <c r="D55" s="92" t="s">
        <v>11</v>
      </c>
      <c r="E55" s="92" t="s">
        <v>229</v>
      </c>
      <c r="F55" s="92" t="s">
        <v>15</v>
      </c>
      <c r="G55" s="92" t="s">
        <v>221</v>
      </c>
      <c r="H55" s="238">
        <f>H56</f>
        <v>4.1</v>
      </c>
      <c r="J55"/>
      <c r="K55"/>
      <c r="L55"/>
    </row>
    <row r="56" spans="1:12" ht="12.75" hidden="1">
      <c r="A56" s="87" t="s">
        <v>223</v>
      </c>
      <c r="B56" s="86" t="s">
        <v>196</v>
      </c>
      <c r="C56" s="92" t="s">
        <v>10</v>
      </c>
      <c r="D56" s="92" t="s">
        <v>11</v>
      </c>
      <c r="E56" s="92" t="s">
        <v>229</v>
      </c>
      <c r="F56" s="92" t="s">
        <v>15</v>
      </c>
      <c r="G56" s="92" t="s">
        <v>224</v>
      </c>
      <c r="H56" s="238">
        <v>4.1</v>
      </c>
      <c r="J56"/>
      <c r="K56"/>
      <c r="L56"/>
    </row>
    <row r="57" spans="1:12" ht="12.75" hidden="1">
      <c r="A57" s="101" t="s">
        <v>230</v>
      </c>
      <c r="B57" s="102" t="s">
        <v>196</v>
      </c>
      <c r="C57" s="102" t="s">
        <v>10</v>
      </c>
      <c r="D57" s="102" t="s">
        <v>19</v>
      </c>
      <c r="E57" s="102"/>
      <c r="F57" s="102"/>
      <c r="G57" s="102"/>
      <c r="H57" s="243">
        <f>H58</f>
        <v>0</v>
      </c>
      <c r="J57"/>
      <c r="K57"/>
      <c r="L57"/>
    </row>
    <row r="58" spans="1:12" ht="12.75" customHeight="1" hidden="1">
      <c r="A58" s="103" t="s">
        <v>231</v>
      </c>
      <c r="B58" s="104" t="s">
        <v>196</v>
      </c>
      <c r="C58" s="104" t="s">
        <v>10</v>
      </c>
      <c r="D58" s="104" t="s">
        <v>19</v>
      </c>
      <c r="E58" s="104" t="s">
        <v>20</v>
      </c>
      <c r="F58" s="104"/>
      <c r="G58" s="104"/>
      <c r="H58" s="244">
        <f>H59</f>
        <v>0</v>
      </c>
      <c r="J58" s="50"/>
      <c r="K58"/>
      <c r="L58"/>
    </row>
    <row r="59" spans="1:12" s="48" customFormat="1" ht="12.75" customHeight="1" hidden="1">
      <c r="A59" s="105" t="s">
        <v>225</v>
      </c>
      <c r="B59" s="106" t="s">
        <v>196</v>
      </c>
      <c r="C59" s="106" t="s">
        <v>10</v>
      </c>
      <c r="D59" s="106" t="s">
        <v>19</v>
      </c>
      <c r="E59" s="106" t="s">
        <v>232</v>
      </c>
      <c r="F59" s="106" t="s">
        <v>15</v>
      </c>
      <c r="G59" s="106">
        <v>200</v>
      </c>
      <c r="H59" s="238">
        <f>H60</f>
        <v>0</v>
      </c>
      <c r="J59" s="49"/>
      <c r="K59" s="49"/>
      <c r="L59" s="49"/>
    </row>
    <row r="60" spans="1:12" ht="12.75" customHeight="1" hidden="1">
      <c r="A60" s="105" t="s">
        <v>25</v>
      </c>
      <c r="B60" s="106" t="s">
        <v>196</v>
      </c>
      <c r="C60" s="106" t="s">
        <v>10</v>
      </c>
      <c r="D60" s="106" t="s">
        <v>19</v>
      </c>
      <c r="E60" s="106" t="s">
        <v>20</v>
      </c>
      <c r="F60" s="106" t="s">
        <v>15</v>
      </c>
      <c r="G60" s="106">
        <v>290</v>
      </c>
      <c r="H60" s="238"/>
      <c r="J60"/>
      <c r="K60"/>
      <c r="L60"/>
    </row>
    <row r="61" spans="1:12" ht="25.5" customHeight="1">
      <c r="A61" s="107" t="s">
        <v>21</v>
      </c>
      <c r="B61" s="77" t="s">
        <v>196</v>
      </c>
      <c r="C61" s="77" t="s">
        <v>10</v>
      </c>
      <c r="D61" s="108" t="s">
        <v>233</v>
      </c>
      <c r="E61" s="108"/>
      <c r="F61" s="108"/>
      <c r="G61" s="108"/>
      <c r="H61" s="243">
        <f>H62</f>
        <v>200</v>
      </c>
      <c r="J61"/>
      <c r="K61"/>
      <c r="L61"/>
    </row>
    <row r="62" spans="1:12" ht="12.75" customHeight="1">
      <c r="A62" s="82" t="s">
        <v>21</v>
      </c>
      <c r="B62" s="83" t="s">
        <v>196</v>
      </c>
      <c r="C62" s="83" t="s">
        <v>10</v>
      </c>
      <c r="D62" s="83" t="s">
        <v>233</v>
      </c>
      <c r="E62" s="110" t="s">
        <v>24</v>
      </c>
      <c r="F62" s="83"/>
      <c r="G62" s="83"/>
      <c r="H62" s="236">
        <f>H63</f>
        <v>200</v>
      </c>
      <c r="J62"/>
      <c r="K62"/>
      <c r="L62"/>
    </row>
    <row r="63" spans="1:12" ht="12.75">
      <c r="A63" s="85" t="s">
        <v>23</v>
      </c>
      <c r="B63" s="86" t="s">
        <v>196</v>
      </c>
      <c r="C63" s="86" t="s">
        <v>10</v>
      </c>
      <c r="D63" s="88" t="s">
        <v>233</v>
      </c>
      <c r="E63" s="86" t="s">
        <v>24</v>
      </c>
      <c r="F63" s="86" t="s">
        <v>26</v>
      </c>
      <c r="G63" s="86"/>
      <c r="H63" s="237">
        <f>H64</f>
        <v>200</v>
      </c>
      <c r="J63"/>
      <c r="K63"/>
      <c r="L63"/>
    </row>
    <row r="64" spans="1:12" ht="12.75" customHeight="1" hidden="1">
      <c r="A64" s="87" t="s">
        <v>225</v>
      </c>
      <c r="B64" s="86" t="s">
        <v>196</v>
      </c>
      <c r="C64" s="88" t="s">
        <v>10</v>
      </c>
      <c r="D64" s="88" t="s">
        <v>233</v>
      </c>
      <c r="E64" s="88" t="s">
        <v>24</v>
      </c>
      <c r="F64" s="88" t="s">
        <v>26</v>
      </c>
      <c r="G64" s="88" t="s">
        <v>226</v>
      </c>
      <c r="H64" s="237">
        <f>H65</f>
        <v>200</v>
      </c>
      <c r="J64"/>
      <c r="K64"/>
      <c r="L64"/>
    </row>
    <row r="65" spans="1:12" ht="12.75" customHeight="1" hidden="1">
      <c r="A65" s="87" t="s">
        <v>25</v>
      </c>
      <c r="B65" s="86" t="s">
        <v>196</v>
      </c>
      <c r="C65" s="88" t="s">
        <v>10</v>
      </c>
      <c r="D65" s="88" t="s">
        <v>233</v>
      </c>
      <c r="E65" s="88" t="s">
        <v>24</v>
      </c>
      <c r="F65" s="88" t="s">
        <v>26</v>
      </c>
      <c r="G65" s="88" t="s">
        <v>234</v>
      </c>
      <c r="H65" s="238">
        <v>200</v>
      </c>
      <c r="J65"/>
      <c r="K65"/>
      <c r="L65"/>
    </row>
    <row r="66" spans="1:12" ht="12.75" hidden="1">
      <c r="A66" s="115" t="s">
        <v>27</v>
      </c>
      <c r="B66" s="116"/>
      <c r="C66" s="117" t="s">
        <v>28</v>
      </c>
      <c r="D66" s="75"/>
      <c r="E66" s="75"/>
      <c r="F66" s="75"/>
      <c r="G66" s="74"/>
      <c r="H66" s="232">
        <f>H67</f>
        <v>0</v>
      </c>
      <c r="J66"/>
      <c r="K66"/>
      <c r="L66"/>
    </row>
    <row r="67" spans="1:12" ht="12.75" customHeight="1" hidden="1">
      <c r="A67" s="118" t="s">
        <v>29</v>
      </c>
      <c r="B67" s="77" t="s">
        <v>196</v>
      </c>
      <c r="C67" s="77" t="s">
        <v>28</v>
      </c>
      <c r="D67" s="77" t="s">
        <v>30</v>
      </c>
      <c r="E67" s="77"/>
      <c r="F67" s="77"/>
      <c r="G67" s="77"/>
      <c r="H67" s="234">
        <f>H68</f>
        <v>0</v>
      </c>
      <c r="J67"/>
      <c r="K67"/>
      <c r="L67"/>
    </row>
    <row r="68" spans="1:12" ht="13.5" hidden="1">
      <c r="A68" s="119" t="s">
        <v>31</v>
      </c>
      <c r="B68" s="83" t="s">
        <v>196</v>
      </c>
      <c r="C68" s="83" t="s">
        <v>28</v>
      </c>
      <c r="D68" s="83" t="s">
        <v>30</v>
      </c>
      <c r="E68" s="83" t="s">
        <v>32</v>
      </c>
      <c r="F68" s="83"/>
      <c r="G68" s="83"/>
      <c r="H68" s="236">
        <f>H69</f>
        <v>0</v>
      </c>
      <c r="J68"/>
      <c r="K68"/>
      <c r="L68"/>
    </row>
    <row r="69" spans="1:12" ht="12.75" customHeight="1" hidden="1">
      <c r="A69" s="120" t="s">
        <v>33</v>
      </c>
      <c r="B69" s="121" t="s">
        <v>196</v>
      </c>
      <c r="C69" s="88" t="s">
        <v>28</v>
      </c>
      <c r="D69" s="88" t="s">
        <v>30</v>
      </c>
      <c r="E69" s="88" t="s">
        <v>32</v>
      </c>
      <c r="F69" s="88" t="s">
        <v>15</v>
      </c>
      <c r="G69" s="88"/>
      <c r="H69" s="237">
        <f>H72+H75</f>
        <v>0</v>
      </c>
      <c r="J69" s="50"/>
      <c r="K69" s="50"/>
      <c r="L69" s="50"/>
    </row>
    <row r="70" spans="1:12" ht="12.75" customHeight="1" hidden="1">
      <c r="A70" s="120" t="s">
        <v>225</v>
      </c>
      <c r="B70" s="88" t="s">
        <v>196</v>
      </c>
      <c r="C70" s="88" t="s">
        <v>28</v>
      </c>
      <c r="D70" s="88" t="s">
        <v>30</v>
      </c>
      <c r="E70" s="88" t="s">
        <v>32</v>
      </c>
      <c r="F70" s="88" t="s">
        <v>15</v>
      </c>
      <c r="G70" s="88" t="s">
        <v>226</v>
      </c>
      <c r="H70" s="238" t="e">
        <f>H71</f>
        <v>#REF!</v>
      </c>
      <c r="J70" s="50"/>
      <c r="K70" s="50"/>
      <c r="L70" s="50"/>
    </row>
    <row r="71" spans="1:12" ht="12.75" customHeight="1" hidden="1">
      <c r="A71" s="120" t="s">
        <v>235</v>
      </c>
      <c r="B71" s="86" t="s">
        <v>196</v>
      </c>
      <c r="C71" s="88" t="s">
        <v>28</v>
      </c>
      <c r="D71" s="88" t="s">
        <v>30</v>
      </c>
      <c r="E71" s="88" t="s">
        <v>32</v>
      </c>
      <c r="F71" s="88" t="s">
        <v>15</v>
      </c>
      <c r="G71" s="88" t="s">
        <v>206</v>
      </c>
      <c r="H71" s="238" t="e">
        <f>"#REF!"</f>
        <v>#REF!</v>
      </c>
      <c r="J71"/>
      <c r="K71"/>
      <c r="L71"/>
    </row>
    <row r="72" spans="1:12" ht="12.75" customHeight="1" hidden="1">
      <c r="A72" s="122" t="s">
        <v>220</v>
      </c>
      <c r="B72" s="86" t="s">
        <v>196</v>
      </c>
      <c r="C72" s="88" t="s">
        <v>28</v>
      </c>
      <c r="D72" s="88" t="s">
        <v>30</v>
      </c>
      <c r="E72" s="88" t="s">
        <v>32</v>
      </c>
      <c r="F72" s="88" t="s">
        <v>15</v>
      </c>
      <c r="G72" s="88" t="s">
        <v>221</v>
      </c>
      <c r="H72" s="239">
        <f>H73+H74</f>
        <v>0</v>
      </c>
      <c r="J72"/>
      <c r="K72"/>
      <c r="L72"/>
    </row>
    <row r="73" spans="1:12" ht="12.75" hidden="1">
      <c r="A73" s="122" t="s">
        <v>236</v>
      </c>
      <c r="B73" s="88" t="s">
        <v>196</v>
      </c>
      <c r="C73" s="88" t="s">
        <v>28</v>
      </c>
      <c r="D73" s="88" t="s">
        <v>30</v>
      </c>
      <c r="E73" s="88" t="s">
        <v>32</v>
      </c>
      <c r="F73" s="88" t="s">
        <v>15</v>
      </c>
      <c r="G73" s="88" t="s">
        <v>237</v>
      </c>
      <c r="H73" s="238">
        <f>100-75-15-10</f>
        <v>0</v>
      </c>
      <c r="J73"/>
      <c r="K73"/>
      <c r="L73"/>
    </row>
    <row r="74" spans="1:12" ht="12.75" customHeight="1" hidden="1">
      <c r="A74" s="122" t="s">
        <v>223</v>
      </c>
      <c r="B74" s="86" t="s">
        <v>196</v>
      </c>
      <c r="C74" s="88" t="s">
        <v>28</v>
      </c>
      <c r="D74" s="88" t="s">
        <v>30</v>
      </c>
      <c r="E74" s="88" t="s">
        <v>32</v>
      </c>
      <c r="F74" s="88" t="s">
        <v>15</v>
      </c>
      <c r="G74" s="88" t="s">
        <v>224</v>
      </c>
      <c r="H74" s="238"/>
      <c r="J74"/>
      <c r="K74"/>
      <c r="L74"/>
    </row>
    <row r="75" spans="1:12" ht="12.75" hidden="1">
      <c r="A75" s="91" t="s">
        <v>238</v>
      </c>
      <c r="B75" s="86" t="s">
        <v>196</v>
      </c>
      <c r="C75" s="88" t="s">
        <v>28</v>
      </c>
      <c r="D75" s="88" t="s">
        <v>30</v>
      </c>
      <c r="E75" s="88" t="s">
        <v>32</v>
      </c>
      <c r="F75" s="88" t="s">
        <v>15</v>
      </c>
      <c r="G75" s="88" t="s">
        <v>216</v>
      </c>
      <c r="H75" s="238"/>
      <c r="J75"/>
      <c r="K75"/>
      <c r="L75"/>
    </row>
    <row r="76" spans="1:12" ht="12.75" customHeight="1" hidden="1">
      <c r="A76" s="73" t="s">
        <v>239</v>
      </c>
      <c r="B76" s="116"/>
      <c r="C76" s="117" t="s">
        <v>11</v>
      </c>
      <c r="D76" s="75"/>
      <c r="E76" s="75"/>
      <c r="F76" s="75"/>
      <c r="G76" s="74"/>
      <c r="H76" s="232">
        <f>H77+H81+H97</f>
        <v>0</v>
      </c>
      <c r="J76"/>
      <c r="K76"/>
      <c r="L76"/>
    </row>
    <row r="77" spans="1:12" ht="12.75" customHeight="1" hidden="1">
      <c r="A77" s="123" t="s">
        <v>34</v>
      </c>
      <c r="B77" s="77"/>
      <c r="C77" s="77" t="s">
        <v>11</v>
      </c>
      <c r="D77" s="77" t="s">
        <v>35</v>
      </c>
      <c r="E77" s="77"/>
      <c r="F77" s="77"/>
      <c r="G77" s="77"/>
      <c r="H77" s="234">
        <f>H78</f>
        <v>0</v>
      </c>
      <c r="J77"/>
      <c r="K77"/>
      <c r="L77"/>
    </row>
    <row r="78" spans="1:12" ht="27" customHeight="1" hidden="1">
      <c r="A78" s="124" t="s">
        <v>287</v>
      </c>
      <c r="B78" s="83" t="s">
        <v>196</v>
      </c>
      <c r="C78" s="83" t="s">
        <v>11</v>
      </c>
      <c r="D78" s="83" t="s">
        <v>35</v>
      </c>
      <c r="E78" s="83" t="s">
        <v>240</v>
      </c>
      <c r="F78" s="83"/>
      <c r="G78" s="83"/>
      <c r="H78" s="236">
        <f>H79</f>
        <v>0</v>
      </c>
      <c r="J78"/>
      <c r="K78"/>
      <c r="L78"/>
    </row>
    <row r="79" spans="1:12" ht="12.75" customHeight="1" hidden="1">
      <c r="A79" s="125" t="s">
        <v>288</v>
      </c>
      <c r="B79" s="86" t="s">
        <v>196</v>
      </c>
      <c r="C79" s="88" t="s">
        <v>11</v>
      </c>
      <c r="D79" s="88" t="s">
        <v>35</v>
      </c>
      <c r="E79" s="88" t="s">
        <v>240</v>
      </c>
      <c r="F79" s="88" t="s">
        <v>36</v>
      </c>
      <c r="G79" s="88">
        <v>240</v>
      </c>
      <c r="H79" s="245">
        <f>H80</f>
        <v>0</v>
      </c>
      <c r="J79"/>
      <c r="K79"/>
      <c r="L79"/>
    </row>
    <row r="80" spans="1:12" ht="12.75" customHeight="1" hidden="1">
      <c r="A80" s="126" t="s">
        <v>241</v>
      </c>
      <c r="B80" s="88" t="s">
        <v>196</v>
      </c>
      <c r="C80" s="88" t="s">
        <v>11</v>
      </c>
      <c r="D80" s="88" t="s">
        <v>35</v>
      </c>
      <c r="E80" s="88" t="s">
        <v>240</v>
      </c>
      <c r="F80" s="88" t="s">
        <v>36</v>
      </c>
      <c r="G80" s="88" t="s">
        <v>242</v>
      </c>
      <c r="H80" s="238"/>
      <c r="J80"/>
      <c r="K80"/>
      <c r="L80"/>
    </row>
    <row r="81" spans="1:12" ht="12.75" customHeight="1" hidden="1">
      <c r="A81" s="127" t="s">
        <v>243</v>
      </c>
      <c r="B81" s="77"/>
      <c r="C81" s="77" t="s">
        <v>11</v>
      </c>
      <c r="D81" s="77" t="s">
        <v>38</v>
      </c>
      <c r="E81" s="77"/>
      <c r="F81" s="77"/>
      <c r="G81" s="77"/>
      <c r="H81" s="243">
        <f>H85+H82+H93+H89</f>
        <v>0</v>
      </c>
      <c r="J81"/>
      <c r="K81"/>
      <c r="L81"/>
    </row>
    <row r="82" spans="1:12" ht="12.75" customHeight="1" hidden="1">
      <c r="A82" s="124" t="s">
        <v>244</v>
      </c>
      <c r="B82" s="83" t="s">
        <v>196</v>
      </c>
      <c r="C82" s="83" t="s">
        <v>11</v>
      </c>
      <c r="D82" s="83" t="s">
        <v>38</v>
      </c>
      <c r="E82" s="83" t="s">
        <v>39</v>
      </c>
      <c r="F82" s="83"/>
      <c r="G82" s="83"/>
      <c r="H82" s="240">
        <f>H83</f>
        <v>0</v>
      </c>
      <c r="J82"/>
      <c r="K82"/>
      <c r="L82"/>
    </row>
    <row r="83" spans="1:12" ht="12.75" customHeight="1" hidden="1">
      <c r="A83" s="85" t="s">
        <v>225</v>
      </c>
      <c r="B83" s="121" t="s">
        <v>196</v>
      </c>
      <c r="C83" s="86" t="s">
        <v>11</v>
      </c>
      <c r="D83" s="121" t="s">
        <v>38</v>
      </c>
      <c r="E83" s="86" t="s">
        <v>39</v>
      </c>
      <c r="F83" s="86" t="s">
        <v>15</v>
      </c>
      <c r="G83" s="86"/>
      <c r="H83" s="238">
        <f>H84</f>
        <v>0</v>
      </c>
      <c r="J83"/>
      <c r="K83"/>
      <c r="L83"/>
    </row>
    <row r="84" spans="1:12" ht="12.75" customHeight="1" hidden="1">
      <c r="A84" s="87" t="s">
        <v>236</v>
      </c>
      <c r="B84" s="121" t="s">
        <v>196</v>
      </c>
      <c r="C84" s="86" t="s">
        <v>11</v>
      </c>
      <c r="D84" s="121" t="s">
        <v>38</v>
      </c>
      <c r="E84" s="86" t="s">
        <v>39</v>
      </c>
      <c r="F84" s="86" t="s">
        <v>15</v>
      </c>
      <c r="G84" s="86" t="s">
        <v>237</v>
      </c>
      <c r="H84" s="238"/>
      <c r="J84"/>
      <c r="K84"/>
      <c r="L84"/>
    </row>
    <row r="85" spans="1:12" ht="40.5" hidden="1">
      <c r="A85" s="82" t="s">
        <v>245</v>
      </c>
      <c r="B85" s="83" t="s">
        <v>196</v>
      </c>
      <c r="C85" s="83" t="s">
        <v>11</v>
      </c>
      <c r="D85" s="83" t="s">
        <v>38</v>
      </c>
      <c r="E85" s="128">
        <v>3150268</v>
      </c>
      <c r="F85" s="83"/>
      <c r="G85" s="83"/>
      <c r="H85" s="236">
        <f>H86</f>
        <v>0</v>
      </c>
      <c r="J85"/>
      <c r="K85"/>
      <c r="L85"/>
    </row>
    <row r="86" spans="1:12" ht="12.75" customHeight="1" hidden="1">
      <c r="A86" s="85" t="s">
        <v>280</v>
      </c>
      <c r="B86" s="86" t="s">
        <v>196</v>
      </c>
      <c r="C86" s="86" t="s">
        <v>11</v>
      </c>
      <c r="D86" s="86" t="s">
        <v>38</v>
      </c>
      <c r="E86" s="86" t="s">
        <v>246</v>
      </c>
      <c r="F86" s="86" t="s">
        <v>247</v>
      </c>
      <c r="G86" s="86"/>
      <c r="H86" s="245">
        <f>H88</f>
        <v>0</v>
      </c>
      <c r="J86"/>
      <c r="K86"/>
      <c r="L86"/>
    </row>
    <row r="87" spans="1:12" ht="12.75" customHeight="1" hidden="1">
      <c r="A87" s="85" t="s">
        <v>220</v>
      </c>
      <c r="B87" s="86" t="s">
        <v>196</v>
      </c>
      <c r="C87" s="86" t="s">
        <v>11</v>
      </c>
      <c r="D87" s="86" t="s">
        <v>38</v>
      </c>
      <c r="E87" s="86" t="s">
        <v>246</v>
      </c>
      <c r="F87" s="86" t="s">
        <v>247</v>
      </c>
      <c r="G87" s="86" t="s">
        <v>221</v>
      </c>
      <c r="H87" s="245">
        <f>H88</f>
        <v>0</v>
      </c>
      <c r="J87"/>
      <c r="K87"/>
      <c r="L87"/>
    </row>
    <row r="88" spans="1:12" ht="12.75" customHeight="1" hidden="1">
      <c r="A88" s="87" t="s">
        <v>236</v>
      </c>
      <c r="B88" s="88" t="s">
        <v>196</v>
      </c>
      <c r="C88" s="86" t="s">
        <v>11</v>
      </c>
      <c r="D88" s="86" t="s">
        <v>38</v>
      </c>
      <c r="E88" s="86" t="s">
        <v>246</v>
      </c>
      <c r="F88" s="86" t="s">
        <v>247</v>
      </c>
      <c r="G88" s="86" t="s">
        <v>237</v>
      </c>
      <c r="H88" s="245"/>
      <c r="J88"/>
      <c r="K88"/>
      <c r="L88"/>
    </row>
    <row r="89" spans="1:12" ht="12.75" customHeight="1" hidden="1">
      <c r="A89" s="129" t="s">
        <v>279</v>
      </c>
      <c r="B89" s="130" t="s">
        <v>196</v>
      </c>
      <c r="C89" s="130" t="s">
        <v>11</v>
      </c>
      <c r="D89" s="130" t="s">
        <v>38</v>
      </c>
      <c r="E89" s="130" t="s">
        <v>278</v>
      </c>
      <c r="F89" s="130"/>
      <c r="G89" s="130"/>
      <c r="H89" s="242">
        <f>H90</f>
        <v>0</v>
      </c>
      <c r="J89"/>
      <c r="K89"/>
      <c r="L89"/>
    </row>
    <row r="90" spans="1:12" ht="12.75" customHeight="1" hidden="1">
      <c r="A90" s="85" t="s">
        <v>280</v>
      </c>
      <c r="B90" s="86" t="s">
        <v>196</v>
      </c>
      <c r="C90" s="86" t="s">
        <v>11</v>
      </c>
      <c r="D90" s="86" t="s">
        <v>38</v>
      </c>
      <c r="E90" s="86" t="s">
        <v>278</v>
      </c>
      <c r="F90" s="86" t="s">
        <v>247</v>
      </c>
      <c r="G90" s="86"/>
      <c r="H90" s="245">
        <f>H92</f>
        <v>0</v>
      </c>
      <c r="J90"/>
      <c r="K90"/>
      <c r="L90"/>
    </row>
    <row r="91" spans="1:12" ht="12.75" customHeight="1" hidden="1">
      <c r="A91" s="85" t="s">
        <v>220</v>
      </c>
      <c r="B91" s="86" t="s">
        <v>196</v>
      </c>
      <c r="C91" s="86" t="s">
        <v>11</v>
      </c>
      <c r="D91" s="86" t="s">
        <v>38</v>
      </c>
      <c r="E91" s="86" t="s">
        <v>278</v>
      </c>
      <c r="F91" s="86" t="s">
        <v>247</v>
      </c>
      <c r="G91" s="86" t="s">
        <v>221</v>
      </c>
      <c r="H91" s="245">
        <f>H92</f>
        <v>0</v>
      </c>
      <c r="J91"/>
      <c r="K91"/>
      <c r="L91"/>
    </row>
    <row r="92" spans="1:12" ht="12.75" customHeight="1" hidden="1">
      <c r="A92" s="87" t="s">
        <v>236</v>
      </c>
      <c r="B92" s="88" t="s">
        <v>196</v>
      </c>
      <c r="C92" s="86" t="s">
        <v>11</v>
      </c>
      <c r="D92" s="86" t="s">
        <v>38</v>
      </c>
      <c r="E92" s="86" t="s">
        <v>278</v>
      </c>
      <c r="F92" s="86" t="s">
        <v>247</v>
      </c>
      <c r="G92" s="86" t="s">
        <v>237</v>
      </c>
      <c r="H92" s="245"/>
      <c r="J92"/>
      <c r="K92"/>
      <c r="L92"/>
    </row>
    <row r="93" spans="1:12" ht="27" hidden="1">
      <c r="A93" s="82" t="s">
        <v>369</v>
      </c>
      <c r="B93" s="83" t="s">
        <v>196</v>
      </c>
      <c r="C93" s="83" t="s">
        <v>11</v>
      </c>
      <c r="D93" s="83" t="s">
        <v>38</v>
      </c>
      <c r="E93" s="83" t="s">
        <v>368</v>
      </c>
      <c r="F93" s="83"/>
      <c r="G93" s="83"/>
      <c r="H93" s="236">
        <f>H94</f>
        <v>0</v>
      </c>
      <c r="J93"/>
      <c r="K93"/>
      <c r="L93"/>
    </row>
    <row r="94" spans="1:12" ht="12.75" hidden="1">
      <c r="A94" s="85" t="s">
        <v>280</v>
      </c>
      <c r="B94" s="86" t="s">
        <v>196</v>
      </c>
      <c r="C94" s="86" t="s">
        <v>11</v>
      </c>
      <c r="D94" s="86" t="s">
        <v>38</v>
      </c>
      <c r="E94" s="86" t="s">
        <v>368</v>
      </c>
      <c r="F94" s="86" t="s">
        <v>247</v>
      </c>
      <c r="G94" s="86"/>
      <c r="H94" s="245">
        <f>H96</f>
        <v>0</v>
      </c>
      <c r="J94"/>
      <c r="K94"/>
      <c r="L94"/>
    </row>
    <row r="95" spans="1:12" ht="12.75" customHeight="1" hidden="1">
      <c r="A95" s="85" t="s">
        <v>220</v>
      </c>
      <c r="B95" s="86" t="s">
        <v>196</v>
      </c>
      <c r="C95" s="86" t="s">
        <v>11</v>
      </c>
      <c r="D95" s="86" t="s">
        <v>38</v>
      </c>
      <c r="E95" s="86" t="s">
        <v>368</v>
      </c>
      <c r="F95" s="86" t="s">
        <v>247</v>
      </c>
      <c r="G95" s="86" t="s">
        <v>221</v>
      </c>
      <c r="H95" s="245">
        <f>H96</f>
        <v>0</v>
      </c>
      <c r="J95"/>
      <c r="K95"/>
      <c r="L95"/>
    </row>
    <row r="96" spans="1:12" ht="12.75" customHeight="1" hidden="1">
      <c r="A96" s="87" t="s">
        <v>236</v>
      </c>
      <c r="B96" s="88" t="s">
        <v>196</v>
      </c>
      <c r="C96" s="86" t="s">
        <v>11</v>
      </c>
      <c r="D96" s="86" t="s">
        <v>38</v>
      </c>
      <c r="E96" s="86" t="s">
        <v>368</v>
      </c>
      <c r="F96" s="86" t="s">
        <v>247</v>
      </c>
      <c r="G96" s="86" t="s">
        <v>237</v>
      </c>
      <c r="H96" s="245"/>
      <c r="J96"/>
      <c r="K96"/>
      <c r="L96"/>
    </row>
    <row r="97" spans="1:12" ht="12.75" hidden="1">
      <c r="A97" s="127" t="s">
        <v>41</v>
      </c>
      <c r="B97" s="77"/>
      <c r="C97" s="77" t="s">
        <v>11</v>
      </c>
      <c r="D97" s="77" t="s">
        <v>22</v>
      </c>
      <c r="E97" s="77"/>
      <c r="F97" s="77"/>
      <c r="G97" s="77"/>
      <c r="H97" s="234">
        <f>H98+H103</f>
        <v>0</v>
      </c>
      <c r="J97"/>
      <c r="K97"/>
      <c r="L97"/>
    </row>
    <row r="98" spans="1:12" ht="12.75" customHeight="1" hidden="1">
      <c r="A98" s="82" t="s">
        <v>42</v>
      </c>
      <c r="B98" s="83" t="s">
        <v>196</v>
      </c>
      <c r="C98" s="83" t="s">
        <v>11</v>
      </c>
      <c r="D98" s="83" t="s">
        <v>22</v>
      </c>
      <c r="E98" s="83" t="s">
        <v>43</v>
      </c>
      <c r="F98" s="83"/>
      <c r="G98" s="83"/>
      <c r="H98" s="236">
        <f>H99</f>
        <v>0</v>
      </c>
      <c r="J98"/>
      <c r="K98"/>
      <c r="L98"/>
    </row>
    <row r="99" spans="1:12" ht="12.75" customHeight="1" hidden="1">
      <c r="A99" s="126" t="s">
        <v>33</v>
      </c>
      <c r="B99" s="86" t="s">
        <v>196</v>
      </c>
      <c r="C99" s="88" t="s">
        <v>11</v>
      </c>
      <c r="D99" s="88" t="s">
        <v>22</v>
      </c>
      <c r="E99" s="88" t="s">
        <v>43</v>
      </c>
      <c r="F99" s="88" t="s">
        <v>15</v>
      </c>
      <c r="G99" s="88"/>
      <c r="H99" s="245">
        <f>H100</f>
        <v>0</v>
      </c>
      <c r="J99"/>
      <c r="K99"/>
      <c r="L99"/>
    </row>
    <row r="100" spans="1:12" ht="12.75" customHeight="1" hidden="1">
      <c r="A100" s="91" t="s">
        <v>225</v>
      </c>
      <c r="B100" s="88" t="s">
        <v>196</v>
      </c>
      <c r="C100" s="88" t="s">
        <v>11</v>
      </c>
      <c r="D100" s="88" t="s">
        <v>22</v>
      </c>
      <c r="E100" s="88" t="s">
        <v>43</v>
      </c>
      <c r="F100" s="88" t="s">
        <v>15</v>
      </c>
      <c r="G100" s="88" t="s">
        <v>226</v>
      </c>
      <c r="H100" s="245">
        <f>H101</f>
        <v>0</v>
      </c>
      <c r="J100"/>
      <c r="K100"/>
      <c r="L100"/>
    </row>
    <row r="101" spans="1:12" ht="26.25" customHeight="1" hidden="1">
      <c r="A101" s="126" t="s">
        <v>235</v>
      </c>
      <c r="B101" s="86" t="s">
        <v>196</v>
      </c>
      <c r="C101" s="88" t="s">
        <v>11</v>
      </c>
      <c r="D101" s="88" t="s">
        <v>22</v>
      </c>
      <c r="E101" s="88" t="s">
        <v>43</v>
      </c>
      <c r="F101" s="88" t="s">
        <v>15</v>
      </c>
      <c r="G101" s="88" t="s">
        <v>206</v>
      </c>
      <c r="H101" s="245">
        <f>H102</f>
        <v>0</v>
      </c>
      <c r="J101"/>
      <c r="K101"/>
      <c r="L101"/>
    </row>
    <row r="102" spans="1:12" ht="12.75" customHeight="1" hidden="1">
      <c r="A102" s="126" t="s">
        <v>238</v>
      </c>
      <c r="B102" s="86" t="s">
        <v>196</v>
      </c>
      <c r="C102" s="88" t="s">
        <v>11</v>
      </c>
      <c r="D102" s="88" t="s">
        <v>22</v>
      </c>
      <c r="E102" s="88" t="s">
        <v>43</v>
      </c>
      <c r="F102" s="88" t="s">
        <v>15</v>
      </c>
      <c r="G102" s="88" t="s">
        <v>216</v>
      </c>
      <c r="H102" s="238"/>
      <c r="J102"/>
      <c r="K102"/>
      <c r="L102"/>
    </row>
    <row r="103" spans="1:12" ht="12.75" customHeight="1" hidden="1">
      <c r="A103" s="89" t="s">
        <v>44</v>
      </c>
      <c r="B103" s="83" t="s">
        <v>196</v>
      </c>
      <c r="C103" s="90" t="s">
        <v>11</v>
      </c>
      <c r="D103" s="90" t="s">
        <v>22</v>
      </c>
      <c r="E103" s="131">
        <v>3400300</v>
      </c>
      <c r="F103" s="83"/>
      <c r="G103" s="83"/>
      <c r="H103" s="240">
        <f>H104</f>
        <v>0</v>
      </c>
      <c r="J103"/>
      <c r="K103"/>
      <c r="L103"/>
    </row>
    <row r="104" spans="1:12" ht="12.75" customHeight="1" hidden="1">
      <c r="A104" s="132" t="s">
        <v>33</v>
      </c>
      <c r="B104" s="88" t="s">
        <v>196</v>
      </c>
      <c r="C104" s="92" t="s">
        <v>11</v>
      </c>
      <c r="D104" s="92" t="s">
        <v>22</v>
      </c>
      <c r="E104" s="133">
        <v>3400300</v>
      </c>
      <c r="F104" s="92" t="s">
        <v>15</v>
      </c>
      <c r="G104" s="92"/>
      <c r="H104" s="238">
        <f>H105</f>
        <v>0</v>
      </c>
      <c r="J104"/>
      <c r="K104"/>
      <c r="L104"/>
    </row>
    <row r="105" spans="1:12" ht="12.75" customHeight="1" hidden="1">
      <c r="A105" s="91" t="s">
        <v>225</v>
      </c>
      <c r="B105" s="86" t="s">
        <v>196</v>
      </c>
      <c r="C105" s="92" t="s">
        <v>11</v>
      </c>
      <c r="D105" s="92" t="s">
        <v>22</v>
      </c>
      <c r="E105" s="133">
        <v>3400300</v>
      </c>
      <c r="F105" s="92" t="s">
        <v>15</v>
      </c>
      <c r="G105" s="92" t="s">
        <v>226</v>
      </c>
      <c r="H105" s="238">
        <f>H106</f>
        <v>0</v>
      </c>
      <c r="J105"/>
      <c r="K105"/>
      <c r="L105"/>
    </row>
    <row r="106" spans="1:12" ht="12.75" customHeight="1" hidden="1">
      <c r="A106" s="91" t="s">
        <v>235</v>
      </c>
      <c r="B106" s="86" t="s">
        <v>196</v>
      </c>
      <c r="C106" s="92" t="s">
        <v>11</v>
      </c>
      <c r="D106" s="92" t="s">
        <v>22</v>
      </c>
      <c r="E106" s="133">
        <v>3400300</v>
      </c>
      <c r="F106" s="92" t="s">
        <v>15</v>
      </c>
      <c r="G106" s="134">
        <v>220</v>
      </c>
      <c r="H106" s="238">
        <f>H107</f>
        <v>0</v>
      </c>
      <c r="J106"/>
      <c r="K106"/>
      <c r="L106"/>
    </row>
    <row r="107" spans="1:12" ht="12.75" customHeight="1" hidden="1">
      <c r="A107" s="91" t="s">
        <v>238</v>
      </c>
      <c r="B107" s="88" t="s">
        <v>196</v>
      </c>
      <c r="C107" s="92" t="s">
        <v>11</v>
      </c>
      <c r="D107" s="92" t="s">
        <v>22</v>
      </c>
      <c r="E107" s="133">
        <v>3400300</v>
      </c>
      <c r="F107" s="92" t="s">
        <v>15</v>
      </c>
      <c r="G107" s="134">
        <v>226</v>
      </c>
      <c r="H107" s="238"/>
      <c r="J107"/>
      <c r="K107"/>
      <c r="L107"/>
    </row>
    <row r="108" spans="1:12" ht="12.75" customHeight="1">
      <c r="A108" s="73" t="s">
        <v>248</v>
      </c>
      <c r="B108" s="116"/>
      <c r="C108" s="117" t="s">
        <v>35</v>
      </c>
      <c r="D108" s="75"/>
      <c r="E108" s="75"/>
      <c r="F108" s="75"/>
      <c r="G108" s="74"/>
      <c r="H108" s="232">
        <f>H152+H174+H109</f>
        <v>40572.97433</v>
      </c>
      <c r="J108"/>
      <c r="K108"/>
      <c r="L108"/>
    </row>
    <row r="109" spans="1:12" ht="12.75" customHeight="1">
      <c r="A109" s="123" t="s">
        <v>46</v>
      </c>
      <c r="B109" s="77"/>
      <c r="C109" s="77" t="s">
        <v>35</v>
      </c>
      <c r="D109" s="77" t="s">
        <v>10</v>
      </c>
      <c r="E109" s="77"/>
      <c r="F109" s="77"/>
      <c r="G109" s="77"/>
      <c r="H109" s="234">
        <f>H110+H121+H127+H137+H142+H132+H113+H117+H147</f>
        <v>7357.109</v>
      </c>
      <c r="J109"/>
      <c r="K109"/>
      <c r="L109"/>
    </row>
    <row r="110" spans="1:12" ht="12.75" customHeight="1">
      <c r="A110" s="135" t="s">
        <v>249</v>
      </c>
      <c r="B110" s="83" t="s">
        <v>196</v>
      </c>
      <c r="C110" s="83" t="s">
        <v>35</v>
      </c>
      <c r="D110" s="83" t="s">
        <v>10</v>
      </c>
      <c r="E110" s="83" t="s">
        <v>47</v>
      </c>
      <c r="F110" s="83"/>
      <c r="G110" s="83"/>
      <c r="H110" s="236">
        <f>H111</f>
        <v>1010</v>
      </c>
      <c r="J110"/>
      <c r="K110"/>
      <c r="L110"/>
    </row>
    <row r="111" spans="1:12" ht="12.75" customHeight="1">
      <c r="A111" s="87" t="s">
        <v>33</v>
      </c>
      <c r="B111" s="88" t="s">
        <v>196</v>
      </c>
      <c r="C111" s="88" t="s">
        <v>35</v>
      </c>
      <c r="D111" s="88" t="s">
        <v>10</v>
      </c>
      <c r="E111" s="88" t="s">
        <v>47</v>
      </c>
      <c r="F111" s="88" t="s">
        <v>15</v>
      </c>
      <c r="G111" s="88"/>
      <c r="H111" s="245">
        <f>'прил. 4'!H111</f>
        <v>1010</v>
      </c>
      <c r="J111"/>
      <c r="K111"/>
      <c r="L111"/>
    </row>
    <row r="112" spans="1:12" ht="12.75" customHeight="1" hidden="1">
      <c r="A112" s="87" t="s">
        <v>250</v>
      </c>
      <c r="B112" s="86" t="s">
        <v>196</v>
      </c>
      <c r="C112" s="88" t="s">
        <v>35</v>
      </c>
      <c r="D112" s="88" t="s">
        <v>10</v>
      </c>
      <c r="E112" s="88" t="s">
        <v>47</v>
      </c>
      <c r="F112" s="88" t="s">
        <v>15</v>
      </c>
      <c r="G112" s="88" t="s">
        <v>214</v>
      </c>
      <c r="H112" s="238"/>
      <c r="J112"/>
      <c r="K112"/>
      <c r="L112"/>
    </row>
    <row r="113" spans="1:12" ht="27" hidden="1">
      <c r="A113" s="142" t="s">
        <v>371</v>
      </c>
      <c r="B113" s="81" t="s">
        <v>196</v>
      </c>
      <c r="C113" s="81" t="s">
        <v>35</v>
      </c>
      <c r="D113" s="81" t="s">
        <v>10</v>
      </c>
      <c r="E113" s="81" t="s">
        <v>370</v>
      </c>
      <c r="F113" s="81"/>
      <c r="G113" s="81"/>
      <c r="H113" s="242">
        <f>H114</f>
        <v>0</v>
      </c>
      <c r="J113"/>
      <c r="K113"/>
      <c r="L113"/>
    </row>
    <row r="114" spans="1:12" ht="12.75" customHeight="1" hidden="1">
      <c r="A114" s="85" t="s">
        <v>280</v>
      </c>
      <c r="B114" s="86" t="s">
        <v>196</v>
      </c>
      <c r="C114" s="88" t="s">
        <v>35</v>
      </c>
      <c r="D114" s="88" t="s">
        <v>10</v>
      </c>
      <c r="E114" s="88" t="s">
        <v>370</v>
      </c>
      <c r="F114" s="88" t="s">
        <v>247</v>
      </c>
      <c r="G114" s="88"/>
      <c r="H114" s="238">
        <f>H115</f>
        <v>0</v>
      </c>
      <c r="J114"/>
      <c r="K114"/>
      <c r="L114"/>
    </row>
    <row r="115" spans="1:12" ht="12.75" customHeight="1" hidden="1">
      <c r="A115" s="85" t="s">
        <v>220</v>
      </c>
      <c r="B115" s="88" t="s">
        <v>196</v>
      </c>
      <c r="C115" s="88" t="s">
        <v>35</v>
      </c>
      <c r="D115" s="88" t="s">
        <v>10</v>
      </c>
      <c r="E115" s="88" t="s">
        <v>370</v>
      </c>
      <c r="F115" s="88" t="s">
        <v>247</v>
      </c>
      <c r="G115" s="88" t="s">
        <v>221</v>
      </c>
      <c r="H115" s="238">
        <f>H116</f>
        <v>0</v>
      </c>
      <c r="J115"/>
      <c r="K115"/>
      <c r="L115"/>
    </row>
    <row r="116" spans="1:12" ht="12.75" customHeight="1" hidden="1">
      <c r="A116" s="87" t="s">
        <v>236</v>
      </c>
      <c r="B116" s="86" t="s">
        <v>196</v>
      </c>
      <c r="C116" s="88" t="s">
        <v>35</v>
      </c>
      <c r="D116" s="88" t="s">
        <v>10</v>
      </c>
      <c r="E116" s="88" t="s">
        <v>370</v>
      </c>
      <c r="F116" s="88" t="s">
        <v>247</v>
      </c>
      <c r="G116" s="88" t="s">
        <v>237</v>
      </c>
      <c r="H116" s="238"/>
      <c r="J116"/>
      <c r="K116"/>
      <c r="L116"/>
    </row>
    <row r="117" spans="1:12" ht="12.75" customHeight="1" hidden="1">
      <c r="A117" s="82" t="s">
        <v>372</v>
      </c>
      <c r="B117" s="81" t="s">
        <v>196</v>
      </c>
      <c r="C117" s="81" t="s">
        <v>35</v>
      </c>
      <c r="D117" s="81" t="s">
        <v>10</v>
      </c>
      <c r="E117" s="81" t="s">
        <v>255</v>
      </c>
      <c r="F117" s="81"/>
      <c r="G117" s="81"/>
      <c r="H117" s="242">
        <f>H118</f>
        <v>0</v>
      </c>
      <c r="J117"/>
      <c r="K117"/>
      <c r="L117"/>
    </row>
    <row r="118" spans="1:12" ht="12.75" customHeight="1" hidden="1">
      <c r="A118" s="85" t="s">
        <v>280</v>
      </c>
      <c r="B118" s="86" t="s">
        <v>196</v>
      </c>
      <c r="C118" s="88" t="s">
        <v>35</v>
      </c>
      <c r="D118" s="88" t="s">
        <v>10</v>
      </c>
      <c r="E118" s="88" t="s">
        <v>255</v>
      </c>
      <c r="F118" s="88" t="s">
        <v>247</v>
      </c>
      <c r="G118" s="88"/>
      <c r="H118" s="238">
        <f>'прил. 4'!H118</f>
        <v>0</v>
      </c>
      <c r="J118"/>
      <c r="K118"/>
      <c r="L118"/>
    </row>
    <row r="119" spans="1:12" ht="12.75" customHeight="1" hidden="1">
      <c r="A119" s="85" t="s">
        <v>220</v>
      </c>
      <c r="B119" s="86" t="s">
        <v>196</v>
      </c>
      <c r="C119" s="88" t="s">
        <v>35</v>
      </c>
      <c r="D119" s="88" t="s">
        <v>10</v>
      </c>
      <c r="E119" s="88" t="s">
        <v>255</v>
      </c>
      <c r="F119" s="88" t="s">
        <v>247</v>
      </c>
      <c r="G119" s="88" t="s">
        <v>221</v>
      </c>
      <c r="H119" s="238">
        <f>H120</f>
        <v>0</v>
      </c>
      <c r="J119"/>
      <c r="K119"/>
      <c r="L119"/>
    </row>
    <row r="120" spans="1:12" ht="12.75" customHeight="1" hidden="1">
      <c r="A120" s="87" t="s">
        <v>236</v>
      </c>
      <c r="B120" s="88" t="s">
        <v>196</v>
      </c>
      <c r="C120" s="88" t="s">
        <v>35</v>
      </c>
      <c r="D120" s="88" t="s">
        <v>10</v>
      </c>
      <c r="E120" s="88" t="s">
        <v>255</v>
      </c>
      <c r="F120" s="88" t="s">
        <v>247</v>
      </c>
      <c r="G120" s="88" t="s">
        <v>237</v>
      </c>
      <c r="H120" s="238"/>
      <c r="J120"/>
      <c r="K120"/>
      <c r="L120"/>
    </row>
    <row r="121" spans="1:12" ht="27">
      <c r="A121" s="82" t="s">
        <v>379</v>
      </c>
      <c r="B121" s="83" t="s">
        <v>196</v>
      </c>
      <c r="C121" s="83" t="s">
        <v>35</v>
      </c>
      <c r="D121" s="83" t="s">
        <v>10</v>
      </c>
      <c r="E121" s="83" t="s">
        <v>285</v>
      </c>
      <c r="F121" s="83"/>
      <c r="G121" s="83"/>
      <c r="H121" s="240">
        <f>H122</f>
        <v>2864.5</v>
      </c>
      <c r="J121"/>
      <c r="K121"/>
      <c r="L121"/>
    </row>
    <row r="122" spans="1:12" ht="12.75" customHeight="1">
      <c r="A122" s="85" t="s">
        <v>280</v>
      </c>
      <c r="B122" s="88" t="s">
        <v>196</v>
      </c>
      <c r="C122" s="88" t="s">
        <v>35</v>
      </c>
      <c r="D122" s="88" t="s">
        <v>10</v>
      </c>
      <c r="E122" s="88" t="s">
        <v>285</v>
      </c>
      <c r="F122" s="88" t="s">
        <v>15</v>
      </c>
      <c r="G122" s="88"/>
      <c r="H122" s="238">
        <f>'прил. 4'!H122</f>
        <v>2864.5</v>
      </c>
      <c r="J122"/>
      <c r="K122"/>
      <c r="L122"/>
    </row>
    <row r="123" spans="1:12" ht="12.75" customHeight="1" hidden="1">
      <c r="A123" s="87" t="s">
        <v>225</v>
      </c>
      <c r="B123" s="86" t="s">
        <v>196</v>
      </c>
      <c r="C123" s="88" t="s">
        <v>35</v>
      </c>
      <c r="D123" s="88" t="s">
        <v>10</v>
      </c>
      <c r="E123" s="88" t="s">
        <v>285</v>
      </c>
      <c r="F123" s="88" t="s">
        <v>15</v>
      </c>
      <c r="G123" s="88" t="s">
        <v>226</v>
      </c>
      <c r="H123" s="238">
        <f>H124</f>
        <v>1396.493</v>
      </c>
      <c r="J123"/>
      <c r="K123"/>
      <c r="L123"/>
    </row>
    <row r="124" spans="1:12" ht="12.75" customHeight="1" hidden="1">
      <c r="A124" s="122" t="s">
        <v>238</v>
      </c>
      <c r="B124" s="88" t="s">
        <v>196</v>
      </c>
      <c r="C124" s="88" t="s">
        <v>35</v>
      </c>
      <c r="D124" s="88" t="s">
        <v>10</v>
      </c>
      <c r="E124" s="88" t="s">
        <v>285</v>
      </c>
      <c r="F124" s="88" t="s">
        <v>15</v>
      </c>
      <c r="G124" s="88" t="s">
        <v>216</v>
      </c>
      <c r="H124" s="238">
        <v>1396.493</v>
      </c>
      <c r="J124"/>
      <c r="K124"/>
      <c r="L124"/>
    </row>
    <row r="125" spans="1:12" ht="12.75" customHeight="1" hidden="1">
      <c r="A125" s="85" t="s">
        <v>220</v>
      </c>
      <c r="B125" s="88" t="s">
        <v>196</v>
      </c>
      <c r="C125" s="88" t="s">
        <v>35</v>
      </c>
      <c r="D125" s="88" t="s">
        <v>10</v>
      </c>
      <c r="E125" s="88" t="s">
        <v>285</v>
      </c>
      <c r="F125" s="88" t="s">
        <v>247</v>
      </c>
      <c r="G125" s="88" t="s">
        <v>221</v>
      </c>
      <c r="H125" s="238">
        <f>H126</f>
        <v>763.907</v>
      </c>
      <c r="J125"/>
      <c r="K125"/>
      <c r="L125"/>
    </row>
    <row r="126" spans="1:12" ht="12.75" customHeight="1" hidden="1">
      <c r="A126" s="87" t="s">
        <v>236</v>
      </c>
      <c r="B126" s="88" t="s">
        <v>196</v>
      </c>
      <c r="C126" s="88" t="s">
        <v>35</v>
      </c>
      <c r="D126" s="88" t="s">
        <v>10</v>
      </c>
      <c r="E126" s="88" t="s">
        <v>285</v>
      </c>
      <c r="F126" s="88" t="s">
        <v>247</v>
      </c>
      <c r="G126" s="88" t="s">
        <v>237</v>
      </c>
      <c r="H126" s="238">
        <v>763.907</v>
      </c>
      <c r="J126"/>
      <c r="K126"/>
      <c r="L126"/>
    </row>
    <row r="127" spans="1:12" ht="12.75" customHeight="1" hidden="1">
      <c r="A127" s="216" t="s">
        <v>364</v>
      </c>
      <c r="B127" s="217" t="s">
        <v>196</v>
      </c>
      <c r="C127" s="217" t="s">
        <v>35</v>
      </c>
      <c r="D127" s="217" t="s">
        <v>10</v>
      </c>
      <c r="E127" s="217" t="s">
        <v>365</v>
      </c>
      <c r="F127" s="217"/>
      <c r="G127" s="217"/>
      <c r="H127" s="246">
        <f>H128</f>
        <v>0</v>
      </c>
      <c r="J127"/>
      <c r="K127"/>
      <c r="L127"/>
    </row>
    <row r="128" spans="1:12" ht="12.75" customHeight="1" hidden="1">
      <c r="A128" s="218" t="s">
        <v>40</v>
      </c>
      <c r="B128" s="219" t="s">
        <v>196</v>
      </c>
      <c r="C128" s="219" t="s">
        <v>35</v>
      </c>
      <c r="D128" s="219" t="s">
        <v>10</v>
      </c>
      <c r="E128" s="219" t="s">
        <v>365</v>
      </c>
      <c r="F128" s="219" t="s">
        <v>36</v>
      </c>
      <c r="G128" s="219"/>
      <c r="H128" s="247">
        <f>H129</f>
        <v>0</v>
      </c>
      <c r="J128"/>
      <c r="K128"/>
      <c r="L128"/>
    </row>
    <row r="129" spans="1:8" ht="12.75" customHeight="1" hidden="1">
      <c r="A129" s="218" t="s">
        <v>225</v>
      </c>
      <c r="B129" s="219" t="s">
        <v>196</v>
      </c>
      <c r="C129" s="219" t="s">
        <v>35</v>
      </c>
      <c r="D129" s="219" t="s">
        <v>10</v>
      </c>
      <c r="E129" s="219" t="s">
        <v>365</v>
      </c>
      <c r="F129" s="219" t="s">
        <v>36</v>
      </c>
      <c r="G129" s="219" t="s">
        <v>226</v>
      </c>
      <c r="H129" s="247">
        <f>H130</f>
        <v>0</v>
      </c>
    </row>
    <row r="130" spans="1:8" ht="12.75" customHeight="1" hidden="1">
      <c r="A130" s="220" t="s">
        <v>251</v>
      </c>
      <c r="B130" s="219" t="s">
        <v>196</v>
      </c>
      <c r="C130" s="219" t="s">
        <v>35</v>
      </c>
      <c r="D130" s="219" t="s">
        <v>10</v>
      </c>
      <c r="E130" s="219" t="s">
        <v>365</v>
      </c>
      <c r="F130" s="219" t="s">
        <v>36</v>
      </c>
      <c r="G130" s="219" t="s">
        <v>252</v>
      </c>
      <c r="H130" s="247">
        <f>H131</f>
        <v>0</v>
      </c>
    </row>
    <row r="131" spans="1:8" ht="25.5" hidden="1">
      <c r="A131" s="220" t="s">
        <v>241</v>
      </c>
      <c r="B131" s="219" t="s">
        <v>196</v>
      </c>
      <c r="C131" s="219" t="s">
        <v>35</v>
      </c>
      <c r="D131" s="219" t="s">
        <v>10</v>
      </c>
      <c r="E131" s="219" t="s">
        <v>365</v>
      </c>
      <c r="F131" s="219" t="s">
        <v>36</v>
      </c>
      <c r="G131" s="219" t="s">
        <v>242</v>
      </c>
      <c r="H131" s="247"/>
    </row>
    <row r="132" spans="1:8" ht="27">
      <c r="A132" s="255" t="s">
        <v>378</v>
      </c>
      <c r="B132" s="217" t="s">
        <v>196</v>
      </c>
      <c r="C132" s="217" t="s">
        <v>35</v>
      </c>
      <c r="D132" s="217" t="s">
        <v>10</v>
      </c>
      <c r="E132" s="217" t="s">
        <v>49</v>
      </c>
      <c r="F132" s="217"/>
      <c r="G132" s="217"/>
      <c r="H132" s="246">
        <f>H133</f>
        <v>2300</v>
      </c>
    </row>
    <row r="133" spans="1:8" ht="12.75" customHeight="1">
      <c r="A133" s="218" t="s">
        <v>40</v>
      </c>
      <c r="B133" s="219" t="s">
        <v>196</v>
      </c>
      <c r="C133" s="219" t="s">
        <v>35</v>
      </c>
      <c r="D133" s="219" t="s">
        <v>10</v>
      </c>
      <c r="E133" s="219" t="s">
        <v>49</v>
      </c>
      <c r="F133" s="219" t="s">
        <v>36</v>
      </c>
      <c r="G133" s="219"/>
      <c r="H133" s="247">
        <f>'прил. 4'!H133</f>
        <v>2300</v>
      </c>
    </row>
    <row r="134" spans="1:8" ht="12.75" customHeight="1" hidden="1">
      <c r="A134" s="218" t="s">
        <v>225</v>
      </c>
      <c r="B134" s="219" t="s">
        <v>196</v>
      </c>
      <c r="C134" s="219" t="s">
        <v>35</v>
      </c>
      <c r="D134" s="219" t="s">
        <v>10</v>
      </c>
      <c r="E134" s="219" t="s">
        <v>49</v>
      </c>
      <c r="F134" s="219" t="s">
        <v>36</v>
      </c>
      <c r="G134" s="219" t="s">
        <v>226</v>
      </c>
      <c r="H134" s="247">
        <f>H136</f>
        <v>2510</v>
      </c>
    </row>
    <row r="135" spans="1:8" ht="12.75" customHeight="1" hidden="1">
      <c r="A135" s="218" t="s">
        <v>251</v>
      </c>
      <c r="B135" s="219" t="s">
        <v>196</v>
      </c>
      <c r="C135" s="219" t="s">
        <v>35</v>
      </c>
      <c r="D135" s="219" t="s">
        <v>10</v>
      </c>
      <c r="E135" s="219" t="s">
        <v>49</v>
      </c>
      <c r="F135" s="219" t="s">
        <v>36</v>
      </c>
      <c r="G135" s="219" t="s">
        <v>252</v>
      </c>
      <c r="H135" s="247">
        <f>H136</f>
        <v>2510</v>
      </c>
    </row>
    <row r="136" spans="1:8" ht="12.75" customHeight="1" hidden="1">
      <c r="A136" s="220" t="s">
        <v>241</v>
      </c>
      <c r="B136" s="219" t="s">
        <v>196</v>
      </c>
      <c r="C136" s="219" t="s">
        <v>35</v>
      </c>
      <c r="D136" s="219" t="s">
        <v>10</v>
      </c>
      <c r="E136" s="219" t="s">
        <v>49</v>
      </c>
      <c r="F136" s="219" t="s">
        <v>36</v>
      </c>
      <c r="G136" s="219" t="s">
        <v>242</v>
      </c>
      <c r="H136" s="247">
        <v>2510</v>
      </c>
    </row>
    <row r="137" spans="1:8" ht="27">
      <c r="A137" s="82" t="s">
        <v>286</v>
      </c>
      <c r="B137" s="83" t="s">
        <v>196</v>
      </c>
      <c r="C137" s="83" t="s">
        <v>35</v>
      </c>
      <c r="D137" s="83" t="s">
        <v>10</v>
      </c>
      <c r="E137" s="83" t="s">
        <v>49</v>
      </c>
      <c r="F137" s="83"/>
      <c r="G137" s="83"/>
      <c r="H137" s="240">
        <f>H138</f>
        <v>500</v>
      </c>
    </row>
    <row r="138" spans="1:8" ht="12.75" customHeight="1">
      <c r="A138" s="87" t="s">
        <v>40</v>
      </c>
      <c r="B138" s="88" t="s">
        <v>196</v>
      </c>
      <c r="C138" s="88" t="s">
        <v>35</v>
      </c>
      <c r="D138" s="88" t="s">
        <v>10</v>
      </c>
      <c r="E138" s="88" t="s">
        <v>49</v>
      </c>
      <c r="F138" s="88" t="s">
        <v>36</v>
      </c>
      <c r="G138" s="88"/>
      <c r="H138" s="238">
        <f>H139</f>
        <v>500</v>
      </c>
    </row>
    <row r="139" spans="1:8" ht="12.75" customHeight="1" hidden="1">
      <c r="A139" s="87" t="s">
        <v>225</v>
      </c>
      <c r="B139" s="86" t="s">
        <v>196</v>
      </c>
      <c r="C139" s="88" t="s">
        <v>35</v>
      </c>
      <c r="D139" s="88" t="s">
        <v>10</v>
      </c>
      <c r="E139" s="88" t="s">
        <v>49</v>
      </c>
      <c r="F139" s="88" t="s">
        <v>36</v>
      </c>
      <c r="G139" s="88" t="s">
        <v>226</v>
      </c>
      <c r="H139" s="238">
        <f>H140</f>
        <v>500</v>
      </c>
    </row>
    <row r="140" spans="1:8" ht="12.75" customHeight="1" hidden="1">
      <c r="A140" s="87" t="s">
        <v>251</v>
      </c>
      <c r="B140" s="86" t="s">
        <v>196</v>
      </c>
      <c r="C140" s="88" t="s">
        <v>35</v>
      </c>
      <c r="D140" s="88" t="s">
        <v>10</v>
      </c>
      <c r="E140" s="88" t="s">
        <v>49</v>
      </c>
      <c r="F140" s="88" t="s">
        <v>36</v>
      </c>
      <c r="G140" s="88" t="s">
        <v>252</v>
      </c>
      <c r="H140" s="238">
        <f>H141</f>
        <v>500</v>
      </c>
    </row>
    <row r="141" spans="1:8" ht="25.5" hidden="1">
      <c r="A141" s="126" t="s">
        <v>241</v>
      </c>
      <c r="B141" s="86" t="s">
        <v>196</v>
      </c>
      <c r="C141" s="88" t="s">
        <v>35</v>
      </c>
      <c r="D141" s="88" t="s">
        <v>10</v>
      </c>
      <c r="E141" s="88" t="s">
        <v>49</v>
      </c>
      <c r="F141" s="88" t="s">
        <v>36</v>
      </c>
      <c r="G141" s="88" t="s">
        <v>242</v>
      </c>
      <c r="H141" s="238">
        <v>500</v>
      </c>
    </row>
    <row r="142" spans="1:8" ht="27.75" customHeight="1">
      <c r="A142" s="189" t="s">
        <v>367</v>
      </c>
      <c r="B142" s="83" t="s">
        <v>196</v>
      </c>
      <c r="C142" s="83" t="s">
        <v>35</v>
      </c>
      <c r="D142" s="83" t="s">
        <v>10</v>
      </c>
      <c r="E142" s="83" t="s">
        <v>32</v>
      </c>
      <c r="F142" s="83"/>
      <c r="G142" s="83"/>
      <c r="H142" s="240">
        <f>H143</f>
        <v>482.609</v>
      </c>
    </row>
    <row r="143" spans="1:8" ht="12.75" customHeight="1">
      <c r="A143" s="218" t="s">
        <v>40</v>
      </c>
      <c r="B143" s="86" t="s">
        <v>196</v>
      </c>
      <c r="C143" s="88" t="s">
        <v>35</v>
      </c>
      <c r="D143" s="88" t="s">
        <v>10</v>
      </c>
      <c r="E143" s="88" t="s">
        <v>32</v>
      </c>
      <c r="F143" s="88" t="s">
        <v>36</v>
      </c>
      <c r="G143" s="88"/>
      <c r="H143" s="238">
        <f>'прил. 4'!H143</f>
        <v>482.609</v>
      </c>
    </row>
    <row r="144" spans="1:8" ht="12.75" customHeight="1" hidden="1">
      <c r="A144" s="218" t="s">
        <v>225</v>
      </c>
      <c r="B144" s="86" t="s">
        <v>196</v>
      </c>
      <c r="C144" s="88" t="s">
        <v>35</v>
      </c>
      <c r="D144" s="88" t="s">
        <v>10</v>
      </c>
      <c r="E144" s="88" t="s">
        <v>32</v>
      </c>
      <c r="F144" s="88" t="s">
        <v>36</v>
      </c>
      <c r="G144" s="88" t="s">
        <v>226</v>
      </c>
      <c r="H144" s="238">
        <f>H145</f>
        <v>580</v>
      </c>
    </row>
    <row r="145" spans="1:8" ht="12.75" customHeight="1" hidden="1">
      <c r="A145" s="218" t="s">
        <v>288</v>
      </c>
      <c r="B145" s="86" t="s">
        <v>196</v>
      </c>
      <c r="C145" s="88" t="s">
        <v>35</v>
      </c>
      <c r="D145" s="88" t="s">
        <v>10</v>
      </c>
      <c r="E145" s="88" t="s">
        <v>32</v>
      </c>
      <c r="F145" s="88" t="s">
        <v>36</v>
      </c>
      <c r="G145" s="88" t="s">
        <v>252</v>
      </c>
      <c r="H145" s="238">
        <f>H146</f>
        <v>580</v>
      </c>
    </row>
    <row r="146" spans="1:8" ht="12.75" customHeight="1" hidden="1">
      <c r="A146" s="220" t="s">
        <v>241</v>
      </c>
      <c r="B146" s="86" t="s">
        <v>196</v>
      </c>
      <c r="C146" s="88" t="s">
        <v>35</v>
      </c>
      <c r="D146" s="88" t="s">
        <v>10</v>
      </c>
      <c r="E146" s="88" t="s">
        <v>32</v>
      </c>
      <c r="F146" s="88" t="s">
        <v>36</v>
      </c>
      <c r="G146" s="88" t="s">
        <v>242</v>
      </c>
      <c r="H146" s="238">
        <v>580</v>
      </c>
    </row>
    <row r="147" spans="1:8" ht="27">
      <c r="A147" s="189" t="s">
        <v>376</v>
      </c>
      <c r="B147" s="83" t="s">
        <v>196</v>
      </c>
      <c r="C147" s="83" t="s">
        <v>35</v>
      </c>
      <c r="D147" s="83" t="s">
        <v>10</v>
      </c>
      <c r="E147" s="83" t="s">
        <v>377</v>
      </c>
      <c r="F147" s="83"/>
      <c r="G147" s="83"/>
      <c r="H147" s="240">
        <f>H148</f>
        <v>200</v>
      </c>
    </row>
    <row r="148" spans="1:8" ht="12.75" customHeight="1">
      <c r="A148" s="218" t="s">
        <v>40</v>
      </c>
      <c r="B148" s="86" t="s">
        <v>196</v>
      </c>
      <c r="C148" s="88" t="s">
        <v>35</v>
      </c>
      <c r="D148" s="88" t="s">
        <v>10</v>
      </c>
      <c r="E148" s="88" t="s">
        <v>377</v>
      </c>
      <c r="F148" s="88" t="s">
        <v>36</v>
      </c>
      <c r="G148" s="88"/>
      <c r="H148" s="238">
        <f>H149</f>
        <v>200</v>
      </c>
    </row>
    <row r="149" spans="1:8" ht="12.75" customHeight="1" hidden="1">
      <c r="A149" s="218" t="s">
        <v>225</v>
      </c>
      <c r="B149" s="86" t="s">
        <v>196</v>
      </c>
      <c r="C149" s="88" t="s">
        <v>35</v>
      </c>
      <c r="D149" s="88" t="s">
        <v>10</v>
      </c>
      <c r="E149" s="88" t="s">
        <v>377</v>
      </c>
      <c r="F149" s="88" t="s">
        <v>36</v>
      </c>
      <c r="G149" s="88" t="s">
        <v>226</v>
      </c>
      <c r="H149" s="238">
        <f>H150</f>
        <v>200</v>
      </c>
    </row>
    <row r="150" spans="1:8" ht="12.75" customHeight="1" hidden="1">
      <c r="A150" s="218" t="s">
        <v>288</v>
      </c>
      <c r="B150" s="86" t="s">
        <v>196</v>
      </c>
      <c r="C150" s="88" t="s">
        <v>35</v>
      </c>
      <c r="D150" s="88" t="s">
        <v>10</v>
      </c>
      <c r="E150" s="88" t="s">
        <v>377</v>
      </c>
      <c r="F150" s="88" t="s">
        <v>36</v>
      </c>
      <c r="G150" s="88" t="s">
        <v>252</v>
      </c>
      <c r="H150" s="238">
        <f>H151</f>
        <v>200</v>
      </c>
    </row>
    <row r="151" spans="1:8" ht="12.75" customHeight="1" hidden="1">
      <c r="A151" s="220" t="s">
        <v>241</v>
      </c>
      <c r="B151" s="86" t="s">
        <v>196</v>
      </c>
      <c r="C151" s="88" t="s">
        <v>35</v>
      </c>
      <c r="D151" s="88" t="s">
        <v>10</v>
      </c>
      <c r="E151" s="88" t="s">
        <v>377</v>
      </c>
      <c r="F151" s="88" t="s">
        <v>36</v>
      </c>
      <c r="G151" s="88" t="s">
        <v>242</v>
      </c>
      <c r="H151" s="238">
        <v>200</v>
      </c>
    </row>
    <row r="152" spans="1:8" ht="12.75" customHeight="1">
      <c r="A152" s="127" t="s">
        <v>253</v>
      </c>
      <c r="B152" s="77"/>
      <c r="C152" s="77" t="s">
        <v>35</v>
      </c>
      <c r="D152" s="77" t="s">
        <v>30</v>
      </c>
      <c r="E152" s="77"/>
      <c r="F152" s="77"/>
      <c r="G152" s="77"/>
      <c r="H152" s="243">
        <f>H153+H170+H162+H166</f>
        <v>3215.86533</v>
      </c>
    </row>
    <row r="153" spans="1:8" ht="12.75" customHeight="1">
      <c r="A153" s="119" t="s">
        <v>50</v>
      </c>
      <c r="B153" s="83" t="s">
        <v>196</v>
      </c>
      <c r="C153" s="136" t="s">
        <v>35</v>
      </c>
      <c r="D153" s="136" t="s">
        <v>30</v>
      </c>
      <c r="E153" s="136" t="s">
        <v>51</v>
      </c>
      <c r="F153" s="136"/>
      <c r="G153" s="136"/>
      <c r="H153" s="240">
        <f>H154</f>
        <v>2760.86533</v>
      </c>
    </row>
    <row r="154" spans="1:8" ht="12.75" customHeight="1">
      <c r="A154" s="126" t="s">
        <v>33</v>
      </c>
      <c r="B154" s="86" t="s">
        <v>196</v>
      </c>
      <c r="C154" s="137" t="s">
        <v>35</v>
      </c>
      <c r="D154" s="137" t="s">
        <v>30</v>
      </c>
      <c r="E154" s="137" t="s">
        <v>51</v>
      </c>
      <c r="F154" s="137" t="s">
        <v>15</v>
      </c>
      <c r="G154" s="137"/>
      <c r="H154" s="239">
        <f>'прил. 4'!H154</f>
        <v>2760.86533</v>
      </c>
    </row>
    <row r="155" spans="1:8" ht="12.75" customHeight="1" hidden="1">
      <c r="A155" s="138" t="s">
        <v>225</v>
      </c>
      <c r="B155" s="86" t="s">
        <v>196</v>
      </c>
      <c r="C155" s="137" t="s">
        <v>35</v>
      </c>
      <c r="D155" s="137" t="s">
        <v>30</v>
      </c>
      <c r="E155" s="137" t="s">
        <v>51</v>
      </c>
      <c r="F155" s="137" t="s">
        <v>15</v>
      </c>
      <c r="G155" s="139">
        <v>200</v>
      </c>
      <c r="H155" s="239">
        <f>H159+H160+H161</f>
        <v>2600</v>
      </c>
    </row>
    <row r="156" spans="1:8" ht="12.75" customHeight="1" hidden="1">
      <c r="A156" s="122" t="s">
        <v>220</v>
      </c>
      <c r="B156" s="88" t="s">
        <v>196</v>
      </c>
      <c r="C156" s="137" t="s">
        <v>35</v>
      </c>
      <c r="D156" s="137" t="s">
        <v>30</v>
      </c>
      <c r="E156" s="137" t="s">
        <v>51</v>
      </c>
      <c r="F156" s="137" t="s">
        <v>15</v>
      </c>
      <c r="G156" s="139">
        <v>300</v>
      </c>
      <c r="H156" s="239">
        <f>H157+H158</f>
        <v>400</v>
      </c>
    </row>
    <row r="157" spans="1:8" ht="12.75" customHeight="1" hidden="1">
      <c r="A157" s="122" t="s">
        <v>236</v>
      </c>
      <c r="B157" s="86" t="s">
        <v>196</v>
      </c>
      <c r="C157" s="137" t="s">
        <v>35</v>
      </c>
      <c r="D157" s="137" t="s">
        <v>30</v>
      </c>
      <c r="E157" s="137" t="s">
        <v>51</v>
      </c>
      <c r="F157" s="137" t="s">
        <v>15</v>
      </c>
      <c r="G157" s="139">
        <v>310</v>
      </c>
      <c r="H157" s="238">
        <v>300</v>
      </c>
    </row>
    <row r="158" spans="1:8" ht="12.75" customHeight="1" hidden="1">
      <c r="A158" s="122" t="s">
        <v>223</v>
      </c>
      <c r="B158" s="86" t="s">
        <v>196</v>
      </c>
      <c r="C158" s="137" t="s">
        <v>35</v>
      </c>
      <c r="D158" s="137" t="s">
        <v>30</v>
      </c>
      <c r="E158" s="137" t="s">
        <v>51</v>
      </c>
      <c r="F158" s="137" t="s">
        <v>15</v>
      </c>
      <c r="G158" s="139">
        <v>340</v>
      </c>
      <c r="H158" s="238">
        <v>100</v>
      </c>
    </row>
    <row r="159" spans="1:8" ht="12.75" customHeight="1" hidden="1">
      <c r="A159" s="122" t="s">
        <v>250</v>
      </c>
      <c r="B159" s="86" t="s">
        <v>196</v>
      </c>
      <c r="C159" s="137" t="s">
        <v>35</v>
      </c>
      <c r="D159" s="137" t="s">
        <v>30</v>
      </c>
      <c r="E159" s="137" t="s">
        <v>51</v>
      </c>
      <c r="F159" s="137" t="s">
        <v>15</v>
      </c>
      <c r="G159" s="139">
        <v>225</v>
      </c>
      <c r="H159" s="238">
        <v>1600</v>
      </c>
    </row>
    <row r="160" spans="1:8" ht="12.75" customHeight="1" hidden="1">
      <c r="A160" s="122" t="s">
        <v>238</v>
      </c>
      <c r="B160" s="88" t="s">
        <v>196</v>
      </c>
      <c r="C160" s="137" t="s">
        <v>35</v>
      </c>
      <c r="D160" s="137" t="s">
        <v>30</v>
      </c>
      <c r="E160" s="137" t="s">
        <v>51</v>
      </c>
      <c r="F160" s="137" t="s">
        <v>15</v>
      </c>
      <c r="G160" s="139">
        <v>226</v>
      </c>
      <c r="H160" s="238">
        <v>200</v>
      </c>
    </row>
    <row r="161" spans="1:8" ht="12.75" customHeight="1" hidden="1">
      <c r="A161" s="126" t="s">
        <v>241</v>
      </c>
      <c r="B161" s="88" t="s">
        <v>196</v>
      </c>
      <c r="C161" s="137" t="s">
        <v>35</v>
      </c>
      <c r="D161" s="137" t="s">
        <v>30</v>
      </c>
      <c r="E161" s="137" t="s">
        <v>51</v>
      </c>
      <c r="F161" s="88" t="s">
        <v>36</v>
      </c>
      <c r="G161" s="88" t="s">
        <v>242</v>
      </c>
      <c r="H161" s="238">
        <v>800</v>
      </c>
    </row>
    <row r="162" spans="1:8" ht="27">
      <c r="A162" s="140" t="s">
        <v>254</v>
      </c>
      <c r="B162" s="83" t="s">
        <v>196</v>
      </c>
      <c r="C162" s="136" t="s">
        <v>35</v>
      </c>
      <c r="D162" s="136" t="s">
        <v>30</v>
      </c>
      <c r="E162" s="136" t="s">
        <v>255</v>
      </c>
      <c r="F162" s="136"/>
      <c r="G162" s="141"/>
      <c r="H162" s="240">
        <f>H163</f>
        <v>455</v>
      </c>
    </row>
    <row r="163" spans="1:8" ht="12.75" customHeight="1">
      <c r="A163" s="85" t="s">
        <v>280</v>
      </c>
      <c r="B163" s="88" t="s">
        <v>196</v>
      </c>
      <c r="C163" s="137" t="s">
        <v>35</v>
      </c>
      <c r="D163" s="137" t="s">
        <v>30</v>
      </c>
      <c r="E163" s="137" t="s">
        <v>255</v>
      </c>
      <c r="F163" s="137" t="s">
        <v>247</v>
      </c>
      <c r="G163" s="139"/>
      <c r="H163" s="238">
        <f>'прил. 4'!H163</f>
        <v>455</v>
      </c>
    </row>
    <row r="164" spans="1:8" ht="12.75" customHeight="1" hidden="1">
      <c r="A164" s="87" t="s">
        <v>220</v>
      </c>
      <c r="B164" s="86" t="s">
        <v>196</v>
      </c>
      <c r="C164" s="137" t="s">
        <v>35</v>
      </c>
      <c r="D164" s="137" t="s">
        <v>30</v>
      </c>
      <c r="E164" s="137" t="s">
        <v>255</v>
      </c>
      <c r="F164" s="137" t="s">
        <v>247</v>
      </c>
      <c r="G164" s="139">
        <v>300</v>
      </c>
      <c r="H164" s="238">
        <f>H165</f>
        <v>0</v>
      </c>
    </row>
    <row r="165" spans="1:8" ht="12.75" customHeight="1" hidden="1">
      <c r="A165" s="87" t="s">
        <v>236</v>
      </c>
      <c r="B165" s="88" t="s">
        <v>196</v>
      </c>
      <c r="C165" s="137" t="s">
        <v>35</v>
      </c>
      <c r="D165" s="137" t="s">
        <v>30</v>
      </c>
      <c r="E165" s="137" t="s">
        <v>255</v>
      </c>
      <c r="F165" s="137" t="s">
        <v>247</v>
      </c>
      <c r="G165" s="139">
        <v>310</v>
      </c>
      <c r="H165" s="238"/>
    </row>
    <row r="166" spans="1:8" ht="12.75" customHeight="1" hidden="1">
      <c r="A166" s="226" t="s">
        <v>373</v>
      </c>
      <c r="B166" s="81" t="s">
        <v>196</v>
      </c>
      <c r="C166" s="224" t="s">
        <v>35</v>
      </c>
      <c r="D166" s="224" t="s">
        <v>30</v>
      </c>
      <c r="E166" s="224" t="s">
        <v>375</v>
      </c>
      <c r="F166" s="224"/>
      <c r="G166" s="225"/>
      <c r="H166" s="242">
        <f>H167</f>
        <v>0</v>
      </c>
    </row>
    <row r="167" spans="1:8" ht="12.75" customHeight="1" hidden="1">
      <c r="A167" s="85" t="s">
        <v>280</v>
      </c>
      <c r="B167" s="86" t="s">
        <v>196</v>
      </c>
      <c r="C167" s="137" t="s">
        <v>35</v>
      </c>
      <c r="D167" s="137" t="s">
        <v>30</v>
      </c>
      <c r="E167" s="137" t="s">
        <v>375</v>
      </c>
      <c r="F167" s="137" t="s">
        <v>247</v>
      </c>
      <c r="G167" s="139"/>
      <c r="H167" s="238">
        <f>H168</f>
        <v>0</v>
      </c>
    </row>
    <row r="168" spans="1:8" ht="12.75" customHeight="1" hidden="1">
      <c r="A168" s="87" t="s">
        <v>220</v>
      </c>
      <c r="B168" s="88" t="s">
        <v>196</v>
      </c>
      <c r="C168" s="137" t="s">
        <v>35</v>
      </c>
      <c r="D168" s="137" t="s">
        <v>30</v>
      </c>
      <c r="E168" s="137" t="s">
        <v>375</v>
      </c>
      <c r="F168" s="137" t="s">
        <v>247</v>
      </c>
      <c r="G168" s="139">
        <v>300</v>
      </c>
      <c r="H168" s="238">
        <f>H169</f>
        <v>0</v>
      </c>
    </row>
    <row r="169" spans="1:8" ht="12.75" customHeight="1" hidden="1">
      <c r="A169" s="87" t="s">
        <v>236</v>
      </c>
      <c r="B169" s="88" t="s">
        <v>196</v>
      </c>
      <c r="C169" s="137" t="s">
        <v>35</v>
      </c>
      <c r="D169" s="137" t="s">
        <v>30</v>
      </c>
      <c r="E169" s="137" t="s">
        <v>375</v>
      </c>
      <c r="F169" s="137" t="s">
        <v>247</v>
      </c>
      <c r="G169" s="139">
        <v>310</v>
      </c>
      <c r="H169" s="238"/>
    </row>
    <row r="170" spans="1:8" ht="12.75" customHeight="1" hidden="1">
      <c r="A170" s="189" t="s">
        <v>367</v>
      </c>
      <c r="B170" s="83" t="s">
        <v>196</v>
      </c>
      <c r="C170" s="136" t="s">
        <v>35</v>
      </c>
      <c r="D170" s="136" t="s">
        <v>30</v>
      </c>
      <c r="E170" s="136" t="s">
        <v>32</v>
      </c>
      <c r="F170" s="136"/>
      <c r="G170" s="141"/>
      <c r="H170" s="240">
        <f>H171</f>
        <v>0</v>
      </c>
    </row>
    <row r="171" spans="1:8" ht="12.75" customHeight="1" hidden="1">
      <c r="A171" s="85" t="s">
        <v>280</v>
      </c>
      <c r="B171" s="88" t="s">
        <v>196</v>
      </c>
      <c r="C171" s="137" t="s">
        <v>35</v>
      </c>
      <c r="D171" s="137" t="s">
        <v>30</v>
      </c>
      <c r="E171" s="137" t="s">
        <v>32</v>
      </c>
      <c r="F171" s="137" t="s">
        <v>247</v>
      </c>
      <c r="G171" s="139"/>
      <c r="H171" s="238">
        <f>H172</f>
        <v>0</v>
      </c>
    </row>
    <row r="172" spans="1:8" ht="12.75" customHeight="1" hidden="1">
      <c r="A172" s="87" t="s">
        <v>220</v>
      </c>
      <c r="B172" s="88" t="s">
        <v>196</v>
      </c>
      <c r="C172" s="137" t="s">
        <v>35</v>
      </c>
      <c r="D172" s="137" t="s">
        <v>30</v>
      </c>
      <c r="E172" s="137" t="s">
        <v>32</v>
      </c>
      <c r="F172" s="137" t="s">
        <v>247</v>
      </c>
      <c r="G172" s="139">
        <v>300</v>
      </c>
      <c r="H172" s="238">
        <f>H173</f>
        <v>0</v>
      </c>
    </row>
    <row r="173" spans="1:8" ht="12.75" customHeight="1" hidden="1">
      <c r="A173" s="87" t="s">
        <v>236</v>
      </c>
      <c r="B173" s="86" t="s">
        <v>196</v>
      </c>
      <c r="C173" s="137" t="s">
        <v>35</v>
      </c>
      <c r="D173" s="137" t="s">
        <v>30</v>
      </c>
      <c r="E173" s="137" t="s">
        <v>32</v>
      </c>
      <c r="F173" s="137" t="s">
        <v>247</v>
      </c>
      <c r="G173" s="139">
        <v>310</v>
      </c>
      <c r="H173" s="238"/>
    </row>
    <row r="174" spans="1:8" ht="12.75" customHeight="1">
      <c r="A174" s="123" t="s">
        <v>52</v>
      </c>
      <c r="B174" s="77"/>
      <c r="C174" s="77" t="s">
        <v>35</v>
      </c>
      <c r="D174" s="77" t="s">
        <v>28</v>
      </c>
      <c r="E174" s="77"/>
      <c r="F174" s="77"/>
      <c r="G174" s="77"/>
      <c r="H174" s="234">
        <f>H175+H182+H192+H200+H207</f>
        <v>30000</v>
      </c>
    </row>
    <row r="175" spans="1:8" ht="12.75" customHeight="1">
      <c r="A175" s="142" t="s">
        <v>53</v>
      </c>
      <c r="B175" s="81" t="s">
        <v>196</v>
      </c>
      <c r="C175" s="81" t="s">
        <v>35</v>
      </c>
      <c r="D175" s="81" t="s">
        <v>28</v>
      </c>
      <c r="E175" s="81" t="s">
        <v>54</v>
      </c>
      <c r="F175" s="81"/>
      <c r="G175" s="81"/>
      <c r="H175" s="235">
        <f>'прил. 4'!H175</f>
        <v>9000</v>
      </c>
    </row>
    <row r="176" spans="1:8" ht="12.75" customHeight="1" hidden="1">
      <c r="A176" s="120" t="s">
        <v>225</v>
      </c>
      <c r="B176" s="86" t="s">
        <v>196</v>
      </c>
      <c r="C176" s="88" t="s">
        <v>35</v>
      </c>
      <c r="D176" s="88" t="s">
        <v>28</v>
      </c>
      <c r="E176" s="88" t="s">
        <v>54</v>
      </c>
      <c r="F176" s="88" t="s">
        <v>15</v>
      </c>
      <c r="G176" s="88" t="s">
        <v>226</v>
      </c>
      <c r="H176" s="237">
        <f>H178+H179</f>
        <v>2800</v>
      </c>
    </row>
    <row r="177" spans="1:8" ht="12.75" customHeight="1" hidden="1">
      <c r="A177" s="122" t="s">
        <v>220</v>
      </c>
      <c r="B177" s="86" t="s">
        <v>196</v>
      </c>
      <c r="C177" s="88" t="s">
        <v>35</v>
      </c>
      <c r="D177" s="88" t="s">
        <v>28</v>
      </c>
      <c r="E177" s="88" t="s">
        <v>54</v>
      </c>
      <c r="F177" s="88" t="s">
        <v>15</v>
      </c>
      <c r="G177" s="88" t="s">
        <v>221</v>
      </c>
      <c r="H177" s="239">
        <f>H180+H181</f>
        <v>200</v>
      </c>
    </row>
    <row r="178" spans="1:8" ht="12.75" customHeight="1" hidden="1">
      <c r="A178" s="87" t="s">
        <v>211</v>
      </c>
      <c r="B178" s="88" t="s">
        <v>196</v>
      </c>
      <c r="C178" s="88" t="s">
        <v>35</v>
      </c>
      <c r="D178" s="88" t="s">
        <v>28</v>
      </c>
      <c r="E178" s="88" t="s">
        <v>54</v>
      </c>
      <c r="F178" s="88" t="s">
        <v>15</v>
      </c>
      <c r="G178" s="88" t="s">
        <v>256</v>
      </c>
      <c r="H178" s="238">
        <v>2500</v>
      </c>
    </row>
    <row r="179" spans="1:8" ht="12.75" customHeight="1" hidden="1">
      <c r="A179" s="87" t="s">
        <v>250</v>
      </c>
      <c r="B179" s="86" t="s">
        <v>196</v>
      </c>
      <c r="C179" s="88" t="s">
        <v>35</v>
      </c>
      <c r="D179" s="88" t="s">
        <v>28</v>
      </c>
      <c r="E179" s="88" t="s">
        <v>54</v>
      </c>
      <c r="F179" s="88" t="s">
        <v>15</v>
      </c>
      <c r="G179" s="88" t="s">
        <v>214</v>
      </c>
      <c r="H179" s="238">
        <v>300</v>
      </c>
    </row>
    <row r="180" spans="1:8" ht="12.75" customHeight="1" hidden="1">
      <c r="A180" s="122" t="s">
        <v>236</v>
      </c>
      <c r="B180" s="86" t="s">
        <v>196</v>
      </c>
      <c r="C180" s="88" t="s">
        <v>35</v>
      </c>
      <c r="D180" s="88" t="s">
        <v>28</v>
      </c>
      <c r="E180" s="88" t="s">
        <v>54</v>
      </c>
      <c r="F180" s="88" t="s">
        <v>15</v>
      </c>
      <c r="G180" s="88" t="s">
        <v>237</v>
      </c>
      <c r="H180" s="238">
        <v>100</v>
      </c>
    </row>
    <row r="181" spans="1:8" ht="12.75" customHeight="1" hidden="1">
      <c r="A181" s="91" t="s">
        <v>223</v>
      </c>
      <c r="B181" s="86" t="s">
        <v>196</v>
      </c>
      <c r="C181" s="88" t="s">
        <v>35</v>
      </c>
      <c r="D181" s="88" t="s">
        <v>28</v>
      </c>
      <c r="E181" s="88" t="s">
        <v>54</v>
      </c>
      <c r="F181" s="88" t="s">
        <v>15</v>
      </c>
      <c r="G181" s="88" t="s">
        <v>224</v>
      </c>
      <c r="H181" s="238">
        <v>100</v>
      </c>
    </row>
    <row r="182" spans="1:8" ht="27">
      <c r="A182" s="142" t="s">
        <v>257</v>
      </c>
      <c r="B182" s="81" t="s">
        <v>196</v>
      </c>
      <c r="C182" s="81" t="s">
        <v>35</v>
      </c>
      <c r="D182" s="81" t="s">
        <v>28</v>
      </c>
      <c r="E182" s="81" t="s">
        <v>55</v>
      </c>
      <c r="F182" s="81"/>
      <c r="G182" s="81"/>
      <c r="H182" s="235">
        <f>H183+H184</f>
        <v>7300</v>
      </c>
    </row>
    <row r="183" spans="1:8" ht="12.75" customHeight="1" hidden="1">
      <c r="A183" s="120" t="s">
        <v>225</v>
      </c>
      <c r="B183" s="86" t="s">
        <v>196</v>
      </c>
      <c r="C183" s="88" t="s">
        <v>35</v>
      </c>
      <c r="D183" s="88" t="s">
        <v>28</v>
      </c>
      <c r="E183" s="88" t="s">
        <v>55</v>
      </c>
      <c r="F183" s="88" t="s">
        <v>15</v>
      </c>
      <c r="G183" s="88" t="s">
        <v>226</v>
      </c>
      <c r="H183" s="237">
        <f>H185+H191+H187</f>
        <v>7300</v>
      </c>
    </row>
    <row r="184" spans="1:8" ht="12.75" customHeight="1" hidden="1">
      <c r="A184" s="122" t="s">
        <v>220</v>
      </c>
      <c r="B184" s="86" t="s">
        <v>196</v>
      </c>
      <c r="C184" s="88" t="s">
        <v>35</v>
      </c>
      <c r="D184" s="88" t="s">
        <v>28</v>
      </c>
      <c r="E184" s="88" t="s">
        <v>54</v>
      </c>
      <c r="F184" s="88" t="s">
        <v>15</v>
      </c>
      <c r="G184" s="88" t="s">
        <v>221</v>
      </c>
      <c r="H184" s="245">
        <f>H189+H190</f>
        <v>0</v>
      </c>
    </row>
    <row r="185" spans="1:8" ht="12.75" customHeight="1" hidden="1">
      <c r="A185" s="87" t="s">
        <v>250</v>
      </c>
      <c r="B185" s="86" t="s">
        <v>196</v>
      </c>
      <c r="C185" s="86" t="s">
        <v>35</v>
      </c>
      <c r="D185" s="86" t="s">
        <v>28</v>
      </c>
      <c r="E185" s="86" t="s">
        <v>55</v>
      </c>
      <c r="F185" s="86" t="s">
        <v>15</v>
      </c>
      <c r="G185" s="88" t="s">
        <v>214</v>
      </c>
      <c r="H185" s="238">
        <v>2800</v>
      </c>
    </row>
    <row r="186" spans="1:8" ht="12.75" customHeight="1" hidden="1">
      <c r="A186" s="87" t="s">
        <v>238</v>
      </c>
      <c r="B186" s="86" t="s">
        <v>196</v>
      </c>
      <c r="C186" s="86" t="s">
        <v>35</v>
      </c>
      <c r="D186" s="86" t="s">
        <v>28</v>
      </c>
      <c r="E186" s="86" t="s">
        <v>55</v>
      </c>
      <c r="F186" s="86" t="s">
        <v>15</v>
      </c>
      <c r="G186" s="88" t="s">
        <v>216</v>
      </c>
      <c r="H186" s="238"/>
    </row>
    <row r="187" spans="1:8" ht="12.75" customHeight="1" hidden="1">
      <c r="A187" s="87" t="s">
        <v>258</v>
      </c>
      <c r="B187" s="88" t="s">
        <v>196</v>
      </c>
      <c r="C187" s="86" t="s">
        <v>35</v>
      </c>
      <c r="D187" s="86" t="s">
        <v>28</v>
      </c>
      <c r="E187" s="86" t="s">
        <v>55</v>
      </c>
      <c r="F187" s="86" t="s">
        <v>36</v>
      </c>
      <c r="G187" s="88" t="s">
        <v>259</v>
      </c>
      <c r="H187" s="238">
        <v>4500</v>
      </c>
    </row>
    <row r="188" spans="1:8" ht="12.75" customHeight="1" hidden="1">
      <c r="A188" s="87" t="s">
        <v>260</v>
      </c>
      <c r="B188" s="86" t="s">
        <v>196</v>
      </c>
      <c r="C188" s="86" t="s">
        <v>35</v>
      </c>
      <c r="D188" s="86" t="s">
        <v>28</v>
      </c>
      <c r="E188" s="86" t="s">
        <v>55</v>
      </c>
      <c r="F188" s="86" t="s">
        <v>15</v>
      </c>
      <c r="G188" s="88" t="s">
        <v>242</v>
      </c>
      <c r="H188" s="238"/>
    </row>
    <row r="189" spans="1:8" ht="12.75" customHeight="1" hidden="1">
      <c r="A189" s="87" t="s">
        <v>236</v>
      </c>
      <c r="B189" s="86" t="s">
        <v>196</v>
      </c>
      <c r="C189" s="86" t="s">
        <v>35</v>
      </c>
      <c r="D189" s="86" t="s">
        <v>28</v>
      </c>
      <c r="E189" s="86" t="s">
        <v>55</v>
      </c>
      <c r="F189" s="86" t="s">
        <v>15</v>
      </c>
      <c r="G189" s="88" t="s">
        <v>237</v>
      </c>
      <c r="H189" s="238"/>
    </row>
    <row r="190" spans="1:8" ht="12.75" customHeight="1" hidden="1">
      <c r="A190" s="87" t="s">
        <v>223</v>
      </c>
      <c r="B190" s="86" t="s">
        <v>196</v>
      </c>
      <c r="C190" s="86" t="s">
        <v>35</v>
      </c>
      <c r="D190" s="86" t="s">
        <v>28</v>
      </c>
      <c r="E190" s="86" t="s">
        <v>55</v>
      </c>
      <c r="F190" s="86" t="s">
        <v>15</v>
      </c>
      <c r="G190" s="88" t="s">
        <v>224</v>
      </c>
      <c r="H190" s="238"/>
    </row>
    <row r="191" spans="1:8" ht="12.75" customHeight="1" hidden="1">
      <c r="A191" s="87" t="s">
        <v>258</v>
      </c>
      <c r="B191" s="88" t="s">
        <v>196</v>
      </c>
      <c r="C191" s="86" t="s">
        <v>35</v>
      </c>
      <c r="D191" s="86" t="s">
        <v>28</v>
      </c>
      <c r="E191" s="86" t="s">
        <v>55</v>
      </c>
      <c r="F191" s="86" t="s">
        <v>36</v>
      </c>
      <c r="G191" s="88" t="s">
        <v>259</v>
      </c>
      <c r="H191" s="238"/>
    </row>
    <row r="192" spans="1:8" ht="12.75" customHeight="1">
      <c r="A192" s="142" t="s">
        <v>56</v>
      </c>
      <c r="B192" s="81" t="s">
        <v>196</v>
      </c>
      <c r="C192" s="81" t="s">
        <v>35</v>
      </c>
      <c r="D192" s="81" t="s">
        <v>28</v>
      </c>
      <c r="E192" s="81" t="s">
        <v>57</v>
      </c>
      <c r="F192" s="81"/>
      <c r="G192" s="81"/>
      <c r="H192" s="235">
        <f>H194</f>
        <v>1400</v>
      </c>
    </row>
    <row r="193" spans="1:8" ht="12.75" customHeight="1" hidden="1">
      <c r="A193" s="120" t="s">
        <v>225</v>
      </c>
      <c r="B193" s="86" t="s">
        <v>196</v>
      </c>
      <c r="C193" s="88" t="s">
        <v>35</v>
      </c>
      <c r="D193" s="88" t="s">
        <v>28</v>
      </c>
      <c r="E193" s="88" t="s">
        <v>57</v>
      </c>
      <c r="F193" s="88" t="s">
        <v>15</v>
      </c>
      <c r="G193" s="88" t="s">
        <v>226</v>
      </c>
      <c r="H193" s="239">
        <f>H196+H197</f>
        <v>0</v>
      </c>
    </row>
    <row r="194" spans="1:8" ht="12.75" customHeight="1" hidden="1">
      <c r="A194" s="87" t="s">
        <v>40</v>
      </c>
      <c r="B194" s="86" t="s">
        <v>196</v>
      </c>
      <c r="C194" s="88" t="s">
        <v>35</v>
      </c>
      <c r="D194" s="88" t="s">
        <v>28</v>
      </c>
      <c r="E194" s="88" t="s">
        <v>57</v>
      </c>
      <c r="F194" s="88" t="s">
        <v>36</v>
      </c>
      <c r="G194" s="88"/>
      <c r="H194" s="239">
        <f>H195</f>
        <v>1400</v>
      </c>
    </row>
    <row r="195" spans="1:8" ht="12.75" customHeight="1" hidden="1">
      <c r="A195" s="87" t="s">
        <v>258</v>
      </c>
      <c r="B195" s="88" t="s">
        <v>196</v>
      </c>
      <c r="C195" s="88" t="s">
        <v>35</v>
      </c>
      <c r="D195" s="88" t="s">
        <v>28</v>
      </c>
      <c r="E195" s="88" t="s">
        <v>57</v>
      </c>
      <c r="F195" s="88" t="s">
        <v>36</v>
      </c>
      <c r="G195" s="88" t="s">
        <v>259</v>
      </c>
      <c r="H195" s="238">
        <v>1400</v>
      </c>
    </row>
    <row r="196" spans="1:8" ht="12.75" customHeight="1" hidden="1">
      <c r="A196" s="91" t="s">
        <v>250</v>
      </c>
      <c r="B196" s="86" t="s">
        <v>196</v>
      </c>
      <c r="C196" s="88" t="s">
        <v>35</v>
      </c>
      <c r="D196" s="88" t="s">
        <v>28</v>
      </c>
      <c r="E196" s="88" t="s">
        <v>57</v>
      </c>
      <c r="F196" s="88" t="s">
        <v>15</v>
      </c>
      <c r="G196" s="88" t="s">
        <v>214</v>
      </c>
      <c r="H196" s="238"/>
    </row>
    <row r="197" spans="1:8" ht="12.75" customHeight="1" hidden="1">
      <c r="A197" s="87" t="s">
        <v>260</v>
      </c>
      <c r="B197" s="86" t="s">
        <v>196</v>
      </c>
      <c r="C197" s="88" t="s">
        <v>35</v>
      </c>
      <c r="D197" s="88" t="s">
        <v>28</v>
      </c>
      <c r="E197" s="88" t="s">
        <v>57</v>
      </c>
      <c r="F197" s="88" t="s">
        <v>15</v>
      </c>
      <c r="G197" s="88" t="s">
        <v>242</v>
      </c>
      <c r="H197" s="238"/>
    </row>
    <row r="198" spans="1:8" ht="12.75" customHeight="1" hidden="1">
      <c r="A198" s="87" t="s">
        <v>236</v>
      </c>
      <c r="B198" s="86" t="s">
        <v>196</v>
      </c>
      <c r="C198" s="88" t="s">
        <v>35</v>
      </c>
      <c r="D198" s="88" t="s">
        <v>28</v>
      </c>
      <c r="E198" s="88" t="s">
        <v>57</v>
      </c>
      <c r="F198" s="88" t="s">
        <v>15</v>
      </c>
      <c r="G198" s="88" t="s">
        <v>237</v>
      </c>
      <c r="H198" s="238"/>
    </row>
    <row r="199" spans="1:8" ht="12.75" customHeight="1" hidden="1">
      <c r="A199" s="87" t="s">
        <v>223</v>
      </c>
      <c r="B199" s="88" t="s">
        <v>196</v>
      </c>
      <c r="C199" s="88" t="s">
        <v>35</v>
      </c>
      <c r="D199" s="88" t="s">
        <v>28</v>
      </c>
      <c r="E199" s="88" t="s">
        <v>57</v>
      </c>
      <c r="F199" s="88" t="s">
        <v>15</v>
      </c>
      <c r="G199" s="88" t="s">
        <v>224</v>
      </c>
      <c r="H199" s="238">
        <v>1</v>
      </c>
    </row>
    <row r="200" spans="1:8" ht="12.75" customHeight="1">
      <c r="A200" s="142" t="s">
        <v>58</v>
      </c>
      <c r="B200" s="81" t="s">
        <v>196</v>
      </c>
      <c r="C200" s="81" t="s">
        <v>35</v>
      </c>
      <c r="D200" s="81" t="s">
        <v>28</v>
      </c>
      <c r="E200" s="81" t="s">
        <v>59</v>
      </c>
      <c r="F200" s="81"/>
      <c r="G200" s="81"/>
      <c r="H200" s="235">
        <f>H201</f>
        <v>100</v>
      </c>
    </row>
    <row r="201" spans="1:8" ht="12.75" customHeight="1" hidden="1">
      <c r="A201" s="87" t="s">
        <v>40</v>
      </c>
      <c r="B201" s="86" t="s">
        <v>196</v>
      </c>
      <c r="C201" s="88" t="s">
        <v>35</v>
      </c>
      <c r="D201" s="88" t="s">
        <v>28</v>
      </c>
      <c r="E201" s="88" t="s">
        <v>59</v>
      </c>
      <c r="F201" s="88" t="s">
        <v>36</v>
      </c>
      <c r="G201" s="88"/>
      <c r="H201" s="238">
        <f>H203</f>
        <v>100</v>
      </c>
    </row>
    <row r="202" spans="1:8" ht="12.75" customHeight="1" hidden="1">
      <c r="A202" s="87" t="s">
        <v>238</v>
      </c>
      <c r="B202" s="88" t="s">
        <v>196</v>
      </c>
      <c r="C202" s="88" t="s">
        <v>35</v>
      </c>
      <c r="D202" s="88" t="s">
        <v>28</v>
      </c>
      <c r="E202" s="88" t="s">
        <v>59</v>
      </c>
      <c r="F202" s="88" t="s">
        <v>15</v>
      </c>
      <c r="G202" s="88" t="s">
        <v>216</v>
      </c>
      <c r="H202" s="238"/>
    </row>
    <row r="203" spans="1:8" ht="12.75" customHeight="1" hidden="1">
      <c r="A203" s="87" t="s">
        <v>258</v>
      </c>
      <c r="B203" s="86" t="s">
        <v>196</v>
      </c>
      <c r="C203" s="88" t="s">
        <v>35</v>
      </c>
      <c r="D203" s="88" t="s">
        <v>28</v>
      </c>
      <c r="E203" s="88" t="s">
        <v>59</v>
      </c>
      <c r="F203" s="88" t="s">
        <v>36</v>
      </c>
      <c r="G203" s="88" t="s">
        <v>259</v>
      </c>
      <c r="H203" s="238">
        <v>100</v>
      </c>
    </row>
    <row r="204" spans="1:8" ht="12.75" customHeight="1" hidden="1">
      <c r="A204" s="87" t="s">
        <v>260</v>
      </c>
      <c r="B204" s="86" t="s">
        <v>196</v>
      </c>
      <c r="C204" s="88" t="s">
        <v>35</v>
      </c>
      <c r="D204" s="88" t="s">
        <v>28</v>
      </c>
      <c r="E204" s="88" t="s">
        <v>59</v>
      </c>
      <c r="F204" s="88" t="s">
        <v>15</v>
      </c>
      <c r="G204" s="88" t="s">
        <v>242</v>
      </c>
      <c r="H204" s="242"/>
    </row>
    <row r="205" spans="1:8" ht="12.75" customHeight="1" hidden="1">
      <c r="A205" s="87" t="s">
        <v>236</v>
      </c>
      <c r="B205" s="86" t="s">
        <v>196</v>
      </c>
      <c r="C205" s="88" t="s">
        <v>35</v>
      </c>
      <c r="D205" s="88" t="s">
        <v>28</v>
      </c>
      <c r="E205" s="88" t="s">
        <v>59</v>
      </c>
      <c r="F205" s="88" t="s">
        <v>15</v>
      </c>
      <c r="G205" s="88" t="s">
        <v>237</v>
      </c>
      <c r="H205" s="242"/>
    </row>
    <row r="206" spans="1:8" ht="12.75" customHeight="1" hidden="1">
      <c r="A206" s="87" t="s">
        <v>223</v>
      </c>
      <c r="B206" s="88" t="s">
        <v>196</v>
      </c>
      <c r="C206" s="88" t="s">
        <v>35</v>
      </c>
      <c r="D206" s="88" t="s">
        <v>28</v>
      </c>
      <c r="E206" s="88" t="s">
        <v>59</v>
      </c>
      <c r="F206" s="88" t="s">
        <v>15</v>
      </c>
      <c r="G206" s="88" t="s">
        <v>224</v>
      </c>
      <c r="H206" s="242"/>
    </row>
    <row r="207" spans="1:8" ht="12.75" customHeight="1">
      <c r="A207" s="143" t="s">
        <v>33</v>
      </c>
      <c r="B207" s="81" t="s">
        <v>196</v>
      </c>
      <c r="C207" s="144" t="s">
        <v>35</v>
      </c>
      <c r="D207" s="144" t="s">
        <v>28</v>
      </c>
      <c r="E207" s="144" t="s">
        <v>60</v>
      </c>
      <c r="F207" s="144"/>
      <c r="G207" s="144"/>
      <c r="H207" s="235">
        <f>H214+H208</f>
        <v>12200</v>
      </c>
    </row>
    <row r="208" spans="1:8" ht="12.75" customHeight="1" hidden="1">
      <c r="A208" s="91" t="s">
        <v>225</v>
      </c>
      <c r="B208" s="86" t="s">
        <v>196</v>
      </c>
      <c r="C208" s="92" t="s">
        <v>35</v>
      </c>
      <c r="D208" s="92" t="s">
        <v>28</v>
      </c>
      <c r="E208" s="92" t="s">
        <v>60</v>
      </c>
      <c r="F208" s="92" t="s">
        <v>15</v>
      </c>
      <c r="G208" s="134">
        <v>200</v>
      </c>
      <c r="H208" s="237">
        <f>H209+H211</f>
        <v>8650</v>
      </c>
    </row>
    <row r="209" spans="1:8" ht="12.75" customHeight="1" hidden="1">
      <c r="A209" s="91" t="s">
        <v>235</v>
      </c>
      <c r="B209" s="88" t="s">
        <v>196</v>
      </c>
      <c r="C209" s="92" t="s">
        <v>35</v>
      </c>
      <c r="D209" s="92" t="s">
        <v>28</v>
      </c>
      <c r="E209" s="92" t="s">
        <v>60</v>
      </c>
      <c r="F209" s="92" t="s">
        <v>15</v>
      </c>
      <c r="G209" s="134">
        <v>220</v>
      </c>
      <c r="H209" s="248">
        <f>H210+H212</f>
        <v>2450</v>
      </c>
    </row>
    <row r="210" spans="1:8" ht="12.75" customHeight="1" hidden="1">
      <c r="A210" s="91" t="s">
        <v>250</v>
      </c>
      <c r="B210" s="86" t="s">
        <v>196</v>
      </c>
      <c r="C210" s="92" t="s">
        <v>35</v>
      </c>
      <c r="D210" s="92" t="s">
        <v>28</v>
      </c>
      <c r="E210" s="92" t="s">
        <v>60</v>
      </c>
      <c r="F210" s="92" t="s">
        <v>15</v>
      </c>
      <c r="G210" s="134">
        <v>225</v>
      </c>
      <c r="H210" s="248">
        <v>450</v>
      </c>
    </row>
    <row r="211" spans="1:8" ht="12.75" customHeight="1" hidden="1">
      <c r="A211" s="87" t="s">
        <v>258</v>
      </c>
      <c r="B211" s="86" t="s">
        <v>196</v>
      </c>
      <c r="C211" s="92" t="s">
        <v>35</v>
      </c>
      <c r="D211" s="92" t="s">
        <v>28</v>
      </c>
      <c r="E211" s="92" t="s">
        <v>60</v>
      </c>
      <c r="F211" s="92" t="s">
        <v>36</v>
      </c>
      <c r="G211" s="134">
        <v>241</v>
      </c>
      <c r="H211" s="248">
        <v>6200</v>
      </c>
    </row>
    <row r="212" spans="1:8" ht="12.75" customHeight="1" hidden="1">
      <c r="A212" s="91" t="s">
        <v>238</v>
      </c>
      <c r="B212" s="86" t="s">
        <v>196</v>
      </c>
      <c r="C212" s="92" t="s">
        <v>35</v>
      </c>
      <c r="D212" s="92" t="s">
        <v>28</v>
      </c>
      <c r="E212" s="92" t="s">
        <v>60</v>
      </c>
      <c r="F212" s="92" t="s">
        <v>15</v>
      </c>
      <c r="G212" s="134">
        <v>226</v>
      </c>
      <c r="H212" s="248">
        <v>2000</v>
      </c>
    </row>
    <row r="213" spans="1:8" ht="12.75" customHeight="1" hidden="1">
      <c r="A213" s="91" t="s">
        <v>25</v>
      </c>
      <c r="B213" s="88" t="s">
        <v>196</v>
      </c>
      <c r="C213" s="92" t="s">
        <v>35</v>
      </c>
      <c r="D213" s="92" t="s">
        <v>28</v>
      </c>
      <c r="E213" s="92" t="s">
        <v>60</v>
      </c>
      <c r="F213" s="92" t="s">
        <v>15</v>
      </c>
      <c r="G213" s="134">
        <v>290</v>
      </c>
      <c r="H213" s="248"/>
    </row>
    <row r="214" spans="1:8" ht="12.75" customHeight="1" hidden="1">
      <c r="A214" s="122" t="s">
        <v>220</v>
      </c>
      <c r="B214" s="86" t="s">
        <v>196</v>
      </c>
      <c r="C214" s="92" t="s">
        <v>35</v>
      </c>
      <c r="D214" s="92" t="s">
        <v>28</v>
      </c>
      <c r="E214" s="92" t="s">
        <v>60</v>
      </c>
      <c r="F214" s="92" t="s">
        <v>15</v>
      </c>
      <c r="G214" s="134">
        <v>300</v>
      </c>
      <c r="H214" s="237">
        <f>H215+H216</f>
        <v>3550</v>
      </c>
    </row>
    <row r="215" spans="1:8" ht="12.75" customHeight="1" hidden="1">
      <c r="A215" s="91" t="s">
        <v>236</v>
      </c>
      <c r="B215" s="86" t="s">
        <v>196</v>
      </c>
      <c r="C215" s="92" t="s">
        <v>35</v>
      </c>
      <c r="D215" s="92" t="s">
        <v>28</v>
      </c>
      <c r="E215" s="92" t="s">
        <v>60</v>
      </c>
      <c r="F215" s="92" t="s">
        <v>15</v>
      </c>
      <c r="G215" s="134">
        <v>310</v>
      </c>
      <c r="H215" s="248">
        <v>3000</v>
      </c>
    </row>
    <row r="216" spans="1:8" ht="12.75" customHeight="1" hidden="1">
      <c r="A216" s="91" t="s">
        <v>223</v>
      </c>
      <c r="B216" s="88" t="s">
        <v>196</v>
      </c>
      <c r="C216" s="92" t="s">
        <v>35</v>
      </c>
      <c r="D216" s="92" t="s">
        <v>28</v>
      </c>
      <c r="E216" s="92" t="s">
        <v>60</v>
      </c>
      <c r="F216" s="92" t="s">
        <v>15</v>
      </c>
      <c r="G216" s="134">
        <v>340</v>
      </c>
      <c r="H216" s="245">
        <v>550</v>
      </c>
    </row>
    <row r="217" spans="1:8" ht="12.75" customHeight="1" hidden="1">
      <c r="A217" s="127" t="s">
        <v>45</v>
      </c>
      <c r="B217" s="86" t="s">
        <v>196</v>
      </c>
      <c r="C217" s="145" t="s">
        <v>19</v>
      </c>
      <c r="D217" s="146"/>
      <c r="E217" s="146"/>
      <c r="F217" s="146"/>
      <c r="G217" s="77"/>
      <c r="H217" s="249">
        <f>H234+H250+H218</f>
        <v>0</v>
      </c>
    </row>
    <row r="218" spans="1:8" ht="12.75" customHeight="1" hidden="1">
      <c r="A218" s="147" t="s">
        <v>61</v>
      </c>
      <c r="B218" s="86" t="s">
        <v>196</v>
      </c>
      <c r="C218" s="81" t="s">
        <v>19</v>
      </c>
      <c r="D218" s="81" t="s">
        <v>10</v>
      </c>
      <c r="E218" s="81" t="s">
        <v>261</v>
      </c>
      <c r="F218" s="81"/>
      <c r="G218" s="81"/>
      <c r="H218" s="235">
        <f>H219+H223+H229+H231+H230</f>
        <v>0</v>
      </c>
    </row>
    <row r="219" spans="1:8" ht="12.75" customHeight="1" hidden="1">
      <c r="A219" s="87" t="s">
        <v>197</v>
      </c>
      <c r="B219" s="86" t="s">
        <v>196</v>
      </c>
      <c r="C219" s="88" t="s">
        <v>19</v>
      </c>
      <c r="D219" s="88" t="s">
        <v>10</v>
      </c>
      <c r="E219" s="88" t="s">
        <v>261</v>
      </c>
      <c r="F219" s="88" t="s">
        <v>63</v>
      </c>
      <c r="G219" s="88" t="s">
        <v>198</v>
      </c>
      <c r="H219" s="237">
        <f>H220+H221+H222</f>
        <v>0</v>
      </c>
    </row>
    <row r="220" spans="1:8" ht="12.75" customHeight="1" hidden="1">
      <c r="A220" s="87" t="s">
        <v>199</v>
      </c>
      <c r="B220" s="88" t="s">
        <v>196</v>
      </c>
      <c r="C220" s="88" t="s">
        <v>19</v>
      </c>
      <c r="D220" s="88" t="s">
        <v>10</v>
      </c>
      <c r="E220" s="88" t="s">
        <v>261</v>
      </c>
      <c r="F220" s="88" t="s">
        <v>63</v>
      </c>
      <c r="G220" s="88" t="s">
        <v>200</v>
      </c>
      <c r="H220" s="238"/>
    </row>
    <row r="221" spans="1:8" ht="12.75" customHeight="1" hidden="1">
      <c r="A221" s="87" t="s">
        <v>201</v>
      </c>
      <c r="B221" s="86" t="s">
        <v>196</v>
      </c>
      <c r="C221" s="88" t="s">
        <v>19</v>
      </c>
      <c r="D221" s="88" t="s">
        <v>10</v>
      </c>
      <c r="E221" s="88" t="s">
        <v>261</v>
      </c>
      <c r="F221" s="88" t="s">
        <v>63</v>
      </c>
      <c r="G221" s="88" t="s">
        <v>202</v>
      </c>
      <c r="H221" s="238"/>
    </row>
    <row r="222" spans="1:8" ht="12.75" customHeight="1" hidden="1">
      <c r="A222" s="87" t="s">
        <v>203</v>
      </c>
      <c r="B222" s="86" t="s">
        <v>196</v>
      </c>
      <c r="C222" s="88" t="s">
        <v>19</v>
      </c>
      <c r="D222" s="88" t="s">
        <v>10</v>
      </c>
      <c r="E222" s="88" t="s">
        <v>261</v>
      </c>
      <c r="F222" s="88" t="s">
        <v>63</v>
      </c>
      <c r="G222" s="88" t="s">
        <v>204</v>
      </c>
      <c r="H222" s="238"/>
    </row>
    <row r="223" spans="1:8" ht="12.75" customHeight="1" hidden="1">
      <c r="A223" s="87" t="s">
        <v>205</v>
      </c>
      <c r="B223" s="88" t="s">
        <v>196</v>
      </c>
      <c r="C223" s="88" t="s">
        <v>19</v>
      </c>
      <c r="D223" s="88" t="s">
        <v>10</v>
      </c>
      <c r="E223" s="88" t="s">
        <v>261</v>
      </c>
      <c r="F223" s="88" t="s">
        <v>63</v>
      </c>
      <c r="G223" s="88" t="s">
        <v>206</v>
      </c>
      <c r="H223" s="237">
        <f>H224+H225+H226+H227+H228</f>
        <v>0</v>
      </c>
    </row>
    <row r="224" spans="1:8" ht="12.75" customHeight="1" hidden="1">
      <c r="A224" s="87" t="s">
        <v>207</v>
      </c>
      <c r="B224" s="86" t="s">
        <v>196</v>
      </c>
      <c r="C224" s="88" t="s">
        <v>19</v>
      </c>
      <c r="D224" s="88" t="s">
        <v>10</v>
      </c>
      <c r="E224" s="88" t="s">
        <v>261</v>
      </c>
      <c r="F224" s="88" t="s">
        <v>63</v>
      </c>
      <c r="G224" s="88">
        <v>221</v>
      </c>
      <c r="H224" s="238"/>
    </row>
    <row r="225" spans="1:8" ht="12.75" customHeight="1" hidden="1">
      <c r="A225" s="87" t="s">
        <v>209</v>
      </c>
      <c r="B225" s="86" t="s">
        <v>196</v>
      </c>
      <c r="C225" s="88" t="s">
        <v>19</v>
      </c>
      <c r="D225" s="88" t="s">
        <v>10</v>
      </c>
      <c r="E225" s="88" t="s">
        <v>261</v>
      </c>
      <c r="F225" s="88" t="s">
        <v>63</v>
      </c>
      <c r="G225" s="88">
        <v>222</v>
      </c>
      <c r="H225" s="238"/>
    </row>
    <row r="226" spans="1:8" ht="12.75" customHeight="1" hidden="1">
      <c r="A226" s="87" t="s">
        <v>211</v>
      </c>
      <c r="B226" s="86" t="s">
        <v>196</v>
      </c>
      <c r="C226" s="88" t="s">
        <v>19</v>
      </c>
      <c r="D226" s="88" t="s">
        <v>10</v>
      </c>
      <c r="E226" s="88" t="s">
        <v>261</v>
      </c>
      <c r="F226" s="88" t="s">
        <v>63</v>
      </c>
      <c r="G226" s="88">
        <v>223</v>
      </c>
      <c r="H226" s="238"/>
    </row>
    <row r="227" spans="1:8" ht="12.75" customHeight="1" hidden="1">
      <c r="A227" s="87" t="s">
        <v>213</v>
      </c>
      <c r="B227" s="88" t="s">
        <v>196</v>
      </c>
      <c r="C227" s="88" t="s">
        <v>19</v>
      </c>
      <c r="D227" s="88" t="s">
        <v>10</v>
      </c>
      <c r="E227" s="88" t="s">
        <v>261</v>
      </c>
      <c r="F227" s="88" t="s">
        <v>63</v>
      </c>
      <c r="G227" s="88">
        <v>225</v>
      </c>
      <c r="H227" s="238"/>
    </row>
    <row r="228" spans="1:8" ht="12.75" customHeight="1" hidden="1">
      <c r="A228" s="87" t="s">
        <v>215</v>
      </c>
      <c r="B228" s="86" t="s">
        <v>196</v>
      </c>
      <c r="C228" s="88" t="s">
        <v>19</v>
      </c>
      <c r="D228" s="88" t="s">
        <v>10</v>
      </c>
      <c r="E228" s="88" t="s">
        <v>261</v>
      </c>
      <c r="F228" s="88" t="s">
        <v>63</v>
      </c>
      <c r="G228" s="88">
        <v>226</v>
      </c>
      <c r="H228" s="238"/>
    </row>
    <row r="229" spans="1:8" ht="12.75" customHeight="1" hidden="1">
      <c r="A229" s="148" t="s">
        <v>25</v>
      </c>
      <c r="B229" s="86" t="s">
        <v>196</v>
      </c>
      <c r="C229" s="88" t="s">
        <v>19</v>
      </c>
      <c r="D229" s="88" t="s">
        <v>10</v>
      </c>
      <c r="E229" s="88" t="s">
        <v>261</v>
      </c>
      <c r="F229" s="88" t="s">
        <v>63</v>
      </c>
      <c r="G229" s="88">
        <v>290</v>
      </c>
      <c r="H229" s="238"/>
    </row>
    <row r="230" spans="1:8" ht="12.75" customHeight="1" hidden="1">
      <c r="A230" s="148" t="s">
        <v>25</v>
      </c>
      <c r="B230" s="88" t="s">
        <v>196</v>
      </c>
      <c r="C230" s="88" t="s">
        <v>19</v>
      </c>
      <c r="D230" s="88" t="s">
        <v>10</v>
      </c>
      <c r="E230" s="88" t="s">
        <v>261</v>
      </c>
      <c r="F230" s="88" t="s">
        <v>63</v>
      </c>
      <c r="G230" s="88">
        <v>290</v>
      </c>
      <c r="H230" s="238"/>
    </row>
    <row r="231" spans="1:8" ht="12.75" customHeight="1" hidden="1">
      <c r="A231" s="87" t="s">
        <v>220</v>
      </c>
      <c r="B231" s="86" t="s">
        <v>196</v>
      </c>
      <c r="C231" s="88" t="s">
        <v>19</v>
      </c>
      <c r="D231" s="88" t="s">
        <v>10</v>
      </c>
      <c r="E231" s="88" t="s">
        <v>261</v>
      </c>
      <c r="F231" s="88" t="s">
        <v>63</v>
      </c>
      <c r="G231" s="88" t="s">
        <v>221</v>
      </c>
      <c r="H231" s="237">
        <f>SUM(H232:H233)</f>
        <v>0</v>
      </c>
    </row>
    <row r="232" spans="1:8" ht="12.75" customHeight="1" hidden="1">
      <c r="A232" s="87" t="s">
        <v>236</v>
      </c>
      <c r="B232" s="86" t="s">
        <v>196</v>
      </c>
      <c r="C232" s="88" t="s">
        <v>19</v>
      </c>
      <c r="D232" s="88" t="s">
        <v>10</v>
      </c>
      <c r="E232" s="88" t="s">
        <v>261</v>
      </c>
      <c r="F232" s="88" t="s">
        <v>63</v>
      </c>
      <c r="G232" s="88" t="s">
        <v>237</v>
      </c>
      <c r="H232" s="238"/>
    </row>
    <row r="233" spans="1:8" ht="12.75" customHeight="1" hidden="1">
      <c r="A233" s="87" t="s">
        <v>223</v>
      </c>
      <c r="B233" s="86" t="s">
        <v>196</v>
      </c>
      <c r="C233" s="88" t="s">
        <v>19</v>
      </c>
      <c r="D233" s="88" t="s">
        <v>10</v>
      </c>
      <c r="E233" s="88" t="s">
        <v>261</v>
      </c>
      <c r="F233" s="88" t="s">
        <v>63</v>
      </c>
      <c r="G233" s="88" t="s">
        <v>224</v>
      </c>
      <c r="H233" s="238"/>
    </row>
    <row r="234" spans="1:8" ht="12.75" customHeight="1" hidden="1">
      <c r="A234" s="147" t="s">
        <v>262</v>
      </c>
      <c r="B234" s="88" t="s">
        <v>196</v>
      </c>
      <c r="C234" s="81" t="s">
        <v>19</v>
      </c>
      <c r="D234" s="81" t="s">
        <v>30</v>
      </c>
      <c r="E234" s="81" t="s">
        <v>263</v>
      </c>
      <c r="F234" s="81"/>
      <c r="G234" s="81"/>
      <c r="H234" s="235">
        <f>H235+H239+H245+H247+H246</f>
        <v>0</v>
      </c>
    </row>
    <row r="235" spans="1:8" ht="12.75" customHeight="1" hidden="1">
      <c r="A235" s="87" t="s">
        <v>197</v>
      </c>
      <c r="B235" s="86" t="s">
        <v>196</v>
      </c>
      <c r="C235" s="88" t="s">
        <v>19</v>
      </c>
      <c r="D235" s="88" t="s">
        <v>30</v>
      </c>
      <c r="E235" s="88" t="s">
        <v>263</v>
      </c>
      <c r="F235" s="88" t="s">
        <v>63</v>
      </c>
      <c r="G235" s="88" t="s">
        <v>198</v>
      </c>
      <c r="H235" s="237">
        <f>H236+H237+H238</f>
        <v>0</v>
      </c>
    </row>
    <row r="236" spans="1:8" ht="12.75" customHeight="1" hidden="1">
      <c r="A236" s="87" t="s">
        <v>199</v>
      </c>
      <c r="B236" s="86" t="s">
        <v>196</v>
      </c>
      <c r="C236" s="88" t="s">
        <v>19</v>
      </c>
      <c r="D236" s="88" t="s">
        <v>30</v>
      </c>
      <c r="E236" s="88" t="s">
        <v>263</v>
      </c>
      <c r="F236" s="88" t="s">
        <v>63</v>
      </c>
      <c r="G236" s="88" t="s">
        <v>200</v>
      </c>
      <c r="H236" s="238"/>
    </row>
    <row r="237" spans="1:8" ht="12.75" customHeight="1" hidden="1">
      <c r="A237" s="87" t="s">
        <v>201</v>
      </c>
      <c r="B237" s="88" t="s">
        <v>196</v>
      </c>
      <c r="C237" s="88" t="s">
        <v>19</v>
      </c>
      <c r="D237" s="88" t="s">
        <v>30</v>
      </c>
      <c r="E237" s="88" t="s">
        <v>263</v>
      </c>
      <c r="F237" s="88" t="s">
        <v>63</v>
      </c>
      <c r="G237" s="88" t="s">
        <v>202</v>
      </c>
      <c r="H237" s="238"/>
    </row>
    <row r="238" spans="1:8" ht="12.75" customHeight="1" hidden="1">
      <c r="A238" s="87" t="s">
        <v>203</v>
      </c>
      <c r="B238" s="86" t="s">
        <v>196</v>
      </c>
      <c r="C238" s="88" t="s">
        <v>19</v>
      </c>
      <c r="D238" s="88" t="s">
        <v>30</v>
      </c>
      <c r="E238" s="88" t="s">
        <v>263</v>
      </c>
      <c r="F238" s="88" t="s">
        <v>63</v>
      </c>
      <c r="G238" s="88" t="s">
        <v>204</v>
      </c>
      <c r="H238" s="238"/>
    </row>
    <row r="239" spans="1:8" ht="12.75" customHeight="1" hidden="1">
      <c r="A239" s="87" t="s">
        <v>205</v>
      </c>
      <c r="B239" s="86" t="s">
        <v>196</v>
      </c>
      <c r="C239" s="88" t="s">
        <v>19</v>
      </c>
      <c r="D239" s="88" t="s">
        <v>30</v>
      </c>
      <c r="E239" s="88" t="s">
        <v>263</v>
      </c>
      <c r="F239" s="88" t="s">
        <v>63</v>
      </c>
      <c r="G239" s="88" t="s">
        <v>206</v>
      </c>
      <c r="H239" s="237">
        <f>H240+H241+H242+H243+H244</f>
        <v>0</v>
      </c>
    </row>
    <row r="240" spans="1:8" ht="12.75" customHeight="1" hidden="1">
      <c r="A240" s="87" t="s">
        <v>207</v>
      </c>
      <c r="B240" s="86" t="s">
        <v>196</v>
      </c>
      <c r="C240" s="88" t="s">
        <v>19</v>
      </c>
      <c r="D240" s="88" t="s">
        <v>30</v>
      </c>
      <c r="E240" s="88" t="s">
        <v>263</v>
      </c>
      <c r="F240" s="88" t="s">
        <v>63</v>
      </c>
      <c r="G240" s="88">
        <v>221</v>
      </c>
      <c r="H240" s="238"/>
    </row>
    <row r="241" spans="1:8" ht="12.75" customHeight="1" hidden="1">
      <c r="A241" s="87" t="s">
        <v>209</v>
      </c>
      <c r="B241" s="88" t="s">
        <v>196</v>
      </c>
      <c r="C241" s="88" t="s">
        <v>19</v>
      </c>
      <c r="D241" s="88" t="s">
        <v>30</v>
      </c>
      <c r="E241" s="88" t="s">
        <v>263</v>
      </c>
      <c r="F241" s="88" t="s">
        <v>63</v>
      </c>
      <c r="G241" s="88">
        <v>222</v>
      </c>
      <c r="H241" s="238"/>
    </row>
    <row r="242" spans="1:8" ht="12.75" customHeight="1" hidden="1">
      <c r="A242" s="87" t="s">
        <v>211</v>
      </c>
      <c r="B242" s="86" t="s">
        <v>196</v>
      </c>
      <c r="C242" s="88" t="s">
        <v>19</v>
      </c>
      <c r="D242" s="88" t="s">
        <v>30</v>
      </c>
      <c r="E242" s="88" t="s">
        <v>263</v>
      </c>
      <c r="F242" s="88" t="s">
        <v>63</v>
      </c>
      <c r="G242" s="88">
        <v>223</v>
      </c>
      <c r="H242" s="238"/>
    </row>
    <row r="243" spans="1:8" ht="12.75" customHeight="1" hidden="1">
      <c r="A243" s="87" t="s">
        <v>213</v>
      </c>
      <c r="B243" s="86" t="s">
        <v>196</v>
      </c>
      <c r="C243" s="88" t="s">
        <v>19</v>
      </c>
      <c r="D243" s="88" t="s">
        <v>30</v>
      </c>
      <c r="E243" s="88" t="s">
        <v>263</v>
      </c>
      <c r="F243" s="88" t="s">
        <v>63</v>
      </c>
      <c r="G243" s="88">
        <v>225</v>
      </c>
      <c r="H243" s="238"/>
    </row>
    <row r="244" spans="1:8" ht="12.75" customHeight="1" hidden="1">
      <c r="A244" s="87" t="s">
        <v>215</v>
      </c>
      <c r="B244" s="88" t="s">
        <v>196</v>
      </c>
      <c r="C244" s="88" t="s">
        <v>19</v>
      </c>
      <c r="D244" s="88" t="s">
        <v>30</v>
      </c>
      <c r="E244" s="88" t="s">
        <v>263</v>
      </c>
      <c r="F244" s="88" t="s">
        <v>63</v>
      </c>
      <c r="G244" s="88">
        <v>226</v>
      </c>
      <c r="H244" s="238"/>
    </row>
    <row r="245" spans="1:8" ht="12.75" customHeight="1" hidden="1">
      <c r="A245" s="148" t="s">
        <v>25</v>
      </c>
      <c r="B245" s="86" t="s">
        <v>196</v>
      </c>
      <c r="C245" s="88" t="s">
        <v>19</v>
      </c>
      <c r="D245" s="88" t="s">
        <v>30</v>
      </c>
      <c r="E245" s="88" t="s">
        <v>263</v>
      </c>
      <c r="F245" s="88" t="s">
        <v>63</v>
      </c>
      <c r="G245" s="88">
        <v>290</v>
      </c>
      <c r="H245" s="238"/>
    </row>
    <row r="246" spans="1:8" ht="12.75" customHeight="1" hidden="1">
      <c r="A246" s="148" t="s">
        <v>25</v>
      </c>
      <c r="B246" s="86" t="s">
        <v>196</v>
      </c>
      <c r="C246" s="88" t="s">
        <v>19</v>
      </c>
      <c r="D246" s="88" t="s">
        <v>30</v>
      </c>
      <c r="E246" s="88" t="s">
        <v>263</v>
      </c>
      <c r="F246" s="88" t="s">
        <v>63</v>
      </c>
      <c r="G246" s="88">
        <v>290</v>
      </c>
      <c r="H246" s="238"/>
    </row>
    <row r="247" spans="1:8" ht="12.75" customHeight="1" hidden="1">
      <c r="A247" s="87" t="s">
        <v>220</v>
      </c>
      <c r="B247" s="86" t="s">
        <v>196</v>
      </c>
      <c r="C247" s="88" t="s">
        <v>19</v>
      </c>
      <c r="D247" s="88" t="s">
        <v>30</v>
      </c>
      <c r="E247" s="88" t="s">
        <v>263</v>
      </c>
      <c r="F247" s="88" t="s">
        <v>63</v>
      </c>
      <c r="G247" s="88" t="s">
        <v>221</v>
      </c>
      <c r="H247" s="237">
        <f>SUM(H248:H249)</f>
        <v>0</v>
      </c>
    </row>
    <row r="248" spans="1:8" ht="12.75" customHeight="1" hidden="1">
      <c r="A248" s="87" t="s">
        <v>236</v>
      </c>
      <c r="B248" s="88" t="s">
        <v>196</v>
      </c>
      <c r="C248" s="88" t="s">
        <v>19</v>
      </c>
      <c r="D248" s="88" t="s">
        <v>30</v>
      </c>
      <c r="E248" s="88" t="s">
        <v>263</v>
      </c>
      <c r="F248" s="88" t="s">
        <v>63</v>
      </c>
      <c r="G248" s="88" t="s">
        <v>237</v>
      </c>
      <c r="H248" s="238"/>
    </row>
    <row r="249" spans="1:8" ht="12.75" customHeight="1" hidden="1">
      <c r="A249" s="87" t="s">
        <v>223</v>
      </c>
      <c r="B249" s="86" t="s">
        <v>196</v>
      </c>
      <c r="C249" s="88" t="s">
        <v>19</v>
      </c>
      <c r="D249" s="88" t="s">
        <v>30</v>
      </c>
      <c r="E249" s="88" t="s">
        <v>263</v>
      </c>
      <c r="F249" s="88" t="s">
        <v>63</v>
      </c>
      <c r="G249" s="88" t="s">
        <v>224</v>
      </c>
      <c r="H249" s="238"/>
    </row>
    <row r="250" spans="1:8" ht="12.75" customHeight="1" hidden="1">
      <c r="A250" s="149" t="s">
        <v>65</v>
      </c>
      <c r="B250" s="86" t="s">
        <v>196</v>
      </c>
      <c r="C250" s="150" t="s">
        <v>19</v>
      </c>
      <c r="D250" s="150" t="s">
        <v>30</v>
      </c>
      <c r="E250" s="150" t="s">
        <v>264</v>
      </c>
      <c r="F250" s="150"/>
      <c r="G250" s="150"/>
      <c r="H250" s="235">
        <f>H251</f>
        <v>0</v>
      </c>
    </row>
    <row r="251" spans="1:8" ht="12.75" customHeight="1" hidden="1">
      <c r="A251" s="87" t="s">
        <v>64</v>
      </c>
      <c r="B251" s="88" t="s">
        <v>196</v>
      </c>
      <c r="C251" s="88" t="s">
        <v>19</v>
      </c>
      <c r="D251" s="88" t="s">
        <v>30</v>
      </c>
      <c r="E251" s="88" t="s">
        <v>66</v>
      </c>
      <c r="F251" s="88" t="s">
        <v>63</v>
      </c>
      <c r="G251" s="88"/>
      <c r="H251" s="245">
        <f>H252</f>
        <v>0</v>
      </c>
    </row>
    <row r="252" spans="1:8" ht="12.75" customHeight="1" hidden="1">
      <c r="A252" s="87" t="s">
        <v>197</v>
      </c>
      <c r="B252" s="86" t="s">
        <v>196</v>
      </c>
      <c r="C252" s="88" t="s">
        <v>19</v>
      </c>
      <c r="D252" s="88" t="s">
        <v>30</v>
      </c>
      <c r="E252" s="88" t="s">
        <v>66</v>
      </c>
      <c r="F252" s="88" t="s">
        <v>63</v>
      </c>
      <c r="G252" s="88" t="s">
        <v>198</v>
      </c>
      <c r="H252" s="245">
        <f>H253+H254</f>
        <v>0</v>
      </c>
    </row>
    <row r="253" spans="1:8" ht="12.75" customHeight="1" hidden="1">
      <c r="A253" s="87" t="s">
        <v>199</v>
      </c>
      <c r="B253" s="86" t="s">
        <v>196</v>
      </c>
      <c r="C253" s="88" t="s">
        <v>19</v>
      </c>
      <c r="D253" s="88" t="s">
        <v>30</v>
      </c>
      <c r="E253" s="88" t="s">
        <v>66</v>
      </c>
      <c r="F253" s="88" t="s">
        <v>63</v>
      </c>
      <c r="G253" s="88" t="s">
        <v>200</v>
      </c>
      <c r="H253" s="238"/>
    </row>
    <row r="254" spans="1:8" ht="12.75" customHeight="1" hidden="1">
      <c r="A254" s="87" t="s">
        <v>203</v>
      </c>
      <c r="B254" s="86" t="s">
        <v>196</v>
      </c>
      <c r="C254" s="88" t="s">
        <v>19</v>
      </c>
      <c r="D254" s="88" t="s">
        <v>30</v>
      </c>
      <c r="E254" s="88" t="s">
        <v>66</v>
      </c>
      <c r="F254" s="88" t="s">
        <v>63</v>
      </c>
      <c r="G254" s="88" t="s">
        <v>204</v>
      </c>
      <c r="H254" s="238"/>
    </row>
    <row r="255" spans="1:8" ht="12.75" customHeight="1" hidden="1">
      <c r="A255" s="127" t="s">
        <v>265</v>
      </c>
      <c r="B255" s="88" t="s">
        <v>196</v>
      </c>
      <c r="C255" s="145" t="s">
        <v>67</v>
      </c>
      <c r="D255" s="146"/>
      <c r="E255" s="146"/>
      <c r="F255" s="146"/>
      <c r="G255" s="77"/>
      <c r="H255" s="249">
        <f>H256+H272</f>
        <v>0</v>
      </c>
    </row>
    <row r="256" spans="1:8" ht="12.75" customHeight="1" hidden="1">
      <c r="A256" s="147" t="s">
        <v>266</v>
      </c>
      <c r="B256" s="86" t="s">
        <v>196</v>
      </c>
      <c r="C256" s="81" t="s">
        <v>67</v>
      </c>
      <c r="D256" s="81" t="s">
        <v>10</v>
      </c>
      <c r="E256" s="81" t="s">
        <v>68</v>
      </c>
      <c r="F256" s="81"/>
      <c r="G256" s="81"/>
      <c r="H256" s="235">
        <f>H257+H261+H267+H269+H268</f>
        <v>0</v>
      </c>
    </row>
    <row r="257" spans="1:8" ht="12.75" hidden="1">
      <c r="A257" s="87" t="s">
        <v>197</v>
      </c>
      <c r="B257" s="86" t="s">
        <v>196</v>
      </c>
      <c r="C257" s="88" t="s">
        <v>67</v>
      </c>
      <c r="D257" s="88" t="s">
        <v>10</v>
      </c>
      <c r="E257" s="88" t="s">
        <v>68</v>
      </c>
      <c r="F257" s="88" t="s">
        <v>63</v>
      </c>
      <c r="G257" s="88" t="s">
        <v>198</v>
      </c>
      <c r="H257" s="237">
        <f>H258+H259+H260</f>
        <v>0</v>
      </c>
    </row>
    <row r="258" spans="1:8" ht="12.75" customHeight="1" hidden="1">
      <c r="A258" s="87" t="s">
        <v>199</v>
      </c>
      <c r="B258" s="88" t="s">
        <v>196</v>
      </c>
      <c r="C258" s="88" t="s">
        <v>67</v>
      </c>
      <c r="D258" s="88" t="s">
        <v>10</v>
      </c>
      <c r="E258" s="88" t="s">
        <v>68</v>
      </c>
      <c r="F258" s="88" t="s">
        <v>63</v>
      </c>
      <c r="G258" s="88" t="s">
        <v>200</v>
      </c>
      <c r="H258" s="238"/>
    </row>
    <row r="259" spans="1:8" ht="12.75" customHeight="1" hidden="1">
      <c r="A259" s="87" t="s">
        <v>201</v>
      </c>
      <c r="B259" s="86" t="s">
        <v>196</v>
      </c>
      <c r="C259" s="88" t="s">
        <v>67</v>
      </c>
      <c r="D259" s="88" t="s">
        <v>10</v>
      </c>
      <c r="E259" s="88" t="s">
        <v>68</v>
      </c>
      <c r="F259" s="88" t="s">
        <v>63</v>
      </c>
      <c r="G259" s="88" t="s">
        <v>202</v>
      </c>
      <c r="H259" s="238"/>
    </row>
    <row r="260" spans="1:8" ht="12.75" customHeight="1" hidden="1">
      <c r="A260" s="87" t="s">
        <v>203</v>
      </c>
      <c r="B260" s="86" t="s">
        <v>196</v>
      </c>
      <c r="C260" s="88" t="s">
        <v>67</v>
      </c>
      <c r="D260" s="88" t="s">
        <v>10</v>
      </c>
      <c r="E260" s="88" t="s">
        <v>68</v>
      </c>
      <c r="F260" s="88" t="s">
        <v>63</v>
      </c>
      <c r="G260" s="88" t="s">
        <v>204</v>
      </c>
      <c r="H260" s="238"/>
    </row>
    <row r="261" spans="1:8" ht="12.75" customHeight="1" hidden="1">
      <c r="A261" s="87" t="s">
        <v>205</v>
      </c>
      <c r="B261" s="86" t="s">
        <v>196</v>
      </c>
      <c r="C261" s="88" t="s">
        <v>67</v>
      </c>
      <c r="D261" s="88" t="s">
        <v>10</v>
      </c>
      <c r="E261" s="88" t="s">
        <v>68</v>
      </c>
      <c r="F261" s="88" t="s">
        <v>63</v>
      </c>
      <c r="G261" s="88" t="s">
        <v>206</v>
      </c>
      <c r="H261" s="237">
        <f>H262+H263+H264+H265+H266</f>
        <v>0</v>
      </c>
    </row>
    <row r="262" spans="1:8" ht="12.75" customHeight="1" hidden="1">
      <c r="A262" s="87" t="s">
        <v>207</v>
      </c>
      <c r="B262" s="88" t="s">
        <v>196</v>
      </c>
      <c r="C262" s="88" t="s">
        <v>67</v>
      </c>
      <c r="D262" s="88" t="s">
        <v>10</v>
      </c>
      <c r="E262" s="88" t="s">
        <v>68</v>
      </c>
      <c r="F262" s="88" t="s">
        <v>63</v>
      </c>
      <c r="G262" s="88">
        <v>221</v>
      </c>
      <c r="H262" s="238"/>
    </row>
    <row r="263" spans="1:8" ht="12.75" customHeight="1" hidden="1">
      <c r="A263" s="87" t="s">
        <v>209</v>
      </c>
      <c r="B263" s="86" t="s">
        <v>196</v>
      </c>
      <c r="C263" s="88" t="s">
        <v>67</v>
      </c>
      <c r="D263" s="88" t="s">
        <v>10</v>
      </c>
      <c r="E263" s="88" t="s">
        <v>68</v>
      </c>
      <c r="F263" s="88" t="s">
        <v>63</v>
      </c>
      <c r="G263" s="88">
        <v>222</v>
      </c>
      <c r="H263" s="238"/>
    </row>
    <row r="264" spans="1:8" ht="12.75" customHeight="1" hidden="1">
      <c r="A264" s="87" t="s">
        <v>211</v>
      </c>
      <c r="B264" s="86" t="s">
        <v>196</v>
      </c>
      <c r="C264" s="88" t="s">
        <v>67</v>
      </c>
      <c r="D264" s="88" t="s">
        <v>10</v>
      </c>
      <c r="E264" s="88" t="s">
        <v>68</v>
      </c>
      <c r="F264" s="88" t="s">
        <v>63</v>
      </c>
      <c r="G264" s="88">
        <v>223</v>
      </c>
      <c r="H264" s="238"/>
    </row>
    <row r="265" spans="1:8" ht="12.75" customHeight="1" hidden="1">
      <c r="A265" s="87" t="s">
        <v>213</v>
      </c>
      <c r="B265" s="88" t="s">
        <v>196</v>
      </c>
      <c r="C265" s="88" t="s">
        <v>67</v>
      </c>
      <c r="D265" s="88" t="s">
        <v>10</v>
      </c>
      <c r="E265" s="88" t="s">
        <v>68</v>
      </c>
      <c r="F265" s="88" t="s">
        <v>63</v>
      </c>
      <c r="G265" s="88">
        <v>225</v>
      </c>
      <c r="H265" s="238"/>
    </row>
    <row r="266" spans="1:8" ht="12.75" customHeight="1" hidden="1">
      <c r="A266" s="87" t="s">
        <v>215</v>
      </c>
      <c r="B266" s="86" t="s">
        <v>196</v>
      </c>
      <c r="C266" s="88" t="s">
        <v>67</v>
      </c>
      <c r="D266" s="88" t="s">
        <v>10</v>
      </c>
      <c r="E266" s="88" t="s">
        <v>68</v>
      </c>
      <c r="F266" s="88" t="s">
        <v>63</v>
      </c>
      <c r="G266" s="88">
        <v>226</v>
      </c>
      <c r="H266" s="238"/>
    </row>
    <row r="267" spans="1:8" ht="12.75" customHeight="1" hidden="1">
      <c r="A267" s="148" t="s">
        <v>25</v>
      </c>
      <c r="B267" s="86" t="s">
        <v>196</v>
      </c>
      <c r="C267" s="88" t="s">
        <v>67</v>
      </c>
      <c r="D267" s="88" t="s">
        <v>10</v>
      </c>
      <c r="E267" s="88" t="s">
        <v>68</v>
      </c>
      <c r="F267" s="88" t="s">
        <v>63</v>
      </c>
      <c r="G267" s="88">
        <v>290</v>
      </c>
      <c r="H267" s="238"/>
    </row>
    <row r="268" spans="1:8" ht="12.75" customHeight="1" hidden="1">
      <c r="A268" s="148" t="s">
        <v>25</v>
      </c>
      <c r="B268" s="86" t="s">
        <v>196</v>
      </c>
      <c r="C268" s="88" t="s">
        <v>67</v>
      </c>
      <c r="D268" s="88" t="s">
        <v>10</v>
      </c>
      <c r="E268" s="88" t="s">
        <v>267</v>
      </c>
      <c r="F268" s="88" t="s">
        <v>63</v>
      </c>
      <c r="G268" s="88">
        <v>290</v>
      </c>
      <c r="H268" s="238"/>
    </row>
    <row r="269" spans="1:8" ht="12.75" customHeight="1" hidden="1">
      <c r="A269" s="87" t="s">
        <v>220</v>
      </c>
      <c r="B269" s="88" t="s">
        <v>196</v>
      </c>
      <c r="C269" s="88" t="s">
        <v>67</v>
      </c>
      <c r="D269" s="88" t="s">
        <v>10</v>
      </c>
      <c r="E269" s="88" t="s">
        <v>68</v>
      </c>
      <c r="F269" s="88" t="s">
        <v>63</v>
      </c>
      <c r="G269" s="88" t="s">
        <v>221</v>
      </c>
      <c r="H269" s="237">
        <f>SUM(H270:H271)</f>
        <v>0</v>
      </c>
    </row>
    <row r="270" spans="1:8" ht="12.75" customHeight="1" hidden="1">
      <c r="A270" s="87" t="s">
        <v>236</v>
      </c>
      <c r="B270" s="86" t="s">
        <v>196</v>
      </c>
      <c r="C270" s="88" t="s">
        <v>67</v>
      </c>
      <c r="D270" s="88" t="s">
        <v>10</v>
      </c>
      <c r="E270" s="88" t="s">
        <v>68</v>
      </c>
      <c r="F270" s="88" t="s">
        <v>63</v>
      </c>
      <c r="G270" s="88" t="s">
        <v>237</v>
      </c>
      <c r="H270" s="238"/>
    </row>
    <row r="271" spans="1:8" ht="12.75" customHeight="1" hidden="1">
      <c r="A271" s="148" t="s">
        <v>223</v>
      </c>
      <c r="B271" s="86" t="s">
        <v>196</v>
      </c>
      <c r="C271" s="88" t="s">
        <v>67</v>
      </c>
      <c r="D271" s="88" t="s">
        <v>10</v>
      </c>
      <c r="E271" s="88" t="s">
        <v>68</v>
      </c>
      <c r="F271" s="88" t="s">
        <v>63</v>
      </c>
      <c r="G271" s="88" t="s">
        <v>224</v>
      </c>
      <c r="H271" s="238"/>
    </row>
    <row r="272" spans="1:8" ht="12.75" customHeight="1" hidden="1">
      <c r="A272" s="147" t="s">
        <v>268</v>
      </c>
      <c r="B272" s="88" t="s">
        <v>196</v>
      </c>
      <c r="C272" s="81" t="s">
        <v>67</v>
      </c>
      <c r="D272" s="81" t="s">
        <v>10</v>
      </c>
      <c r="E272" s="81" t="s">
        <v>69</v>
      </c>
      <c r="F272" s="81"/>
      <c r="G272" s="81"/>
      <c r="H272" s="235">
        <f>H273</f>
        <v>0</v>
      </c>
    </row>
    <row r="273" spans="1:8" ht="12.75" customHeight="1" hidden="1">
      <c r="A273" s="87" t="s">
        <v>62</v>
      </c>
      <c r="B273" s="86" t="s">
        <v>196</v>
      </c>
      <c r="C273" s="88" t="s">
        <v>67</v>
      </c>
      <c r="D273" s="88" t="s">
        <v>10</v>
      </c>
      <c r="E273" s="88" t="s">
        <v>69</v>
      </c>
      <c r="F273" s="88" t="s">
        <v>63</v>
      </c>
      <c r="G273" s="88"/>
      <c r="H273" s="250">
        <f>H274+H278+H284+H285</f>
        <v>0</v>
      </c>
    </row>
    <row r="274" spans="1:8" ht="12.75" customHeight="1" hidden="1">
      <c r="A274" s="87" t="s">
        <v>197</v>
      </c>
      <c r="B274" s="86" t="s">
        <v>196</v>
      </c>
      <c r="C274" s="88" t="s">
        <v>67</v>
      </c>
      <c r="D274" s="88" t="s">
        <v>10</v>
      </c>
      <c r="E274" s="88" t="s">
        <v>69</v>
      </c>
      <c r="F274" s="88" t="s">
        <v>63</v>
      </c>
      <c r="G274" s="88" t="s">
        <v>198</v>
      </c>
      <c r="H274" s="237">
        <f>H275+H276+H277</f>
        <v>0</v>
      </c>
    </row>
    <row r="275" spans="1:8" ht="12.75" customHeight="1" hidden="1">
      <c r="A275" s="87" t="s">
        <v>199</v>
      </c>
      <c r="B275" s="86" t="s">
        <v>196</v>
      </c>
      <c r="C275" s="88" t="s">
        <v>67</v>
      </c>
      <c r="D275" s="88" t="s">
        <v>10</v>
      </c>
      <c r="E275" s="88" t="s">
        <v>69</v>
      </c>
      <c r="F275" s="88" t="s">
        <v>63</v>
      </c>
      <c r="G275" s="88" t="s">
        <v>200</v>
      </c>
      <c r="H275" s="238"/>
    </row>
    <row r="276" spans="1:8" ht="12.75" customHeight="1" hidden="1">
      <c r="A276" s="87" t="s">
        <v>201</v>
      </c>
      <c r="B276" s="88" t="s">
        <v>196</v>
      </c>
      <c r="C276" s="88" t="s">
        <v>67</v>
      </c>
      <c r="D276" s="88" t="s">
        <v>10</v>
      </c>
      <c r="E276" s="88" t="s">
        <v>69</v>
      </c>
      <c r="F276" s="88" t="s">
        <v>63</v>
      </c>
      <c r="G276" s="88" t="s">
        <v>202</v>
      </c>
      <c r="H276" s="238"/>
    </row>
    <row r="277" spans="1:8" ht="12.75" customHeight="1" hidden="1">
      <c r="A277" s="87" t="s">
        <v>203</v>
      </c>
      <c r="B277" s="86" t="s">
        <v>196</v>
      </c>
      <c r="C277" s="88" t="s">
        <v>67</v>
      </c>
      <c r="D277" s="88" t="s">
        <v>10</v>
      </c>
      <c r="E277" s="88" t="s">
        <v>69</v>
      </c>
      <c r="F277" s="88" t="s">
        <v>63</v>
      </c>
      <c r="G277" s="88" t="s">
        <v>204</v>
      </c>
      <c r="H277" s="238"/>
    </row>
    <row r="278" spans="1:8" ht="12.75" customHeight="1" hidden="1">
      <c r="A278" s="87" t="s">
        <v>205</v>
      </c>
      <c r="B278" s="86" t="s">
        <v>196</v>
      </c>
      <c r="C278" s="88" t="s">
        <v>67</v>
      </c>
      <c r="D278" s="88" t="s">
        <v>10</v>
      </c>
      <c r="E278" s="88" t="s">
        <v>69</v>
      </c>
      <c r="F278" s="88" t="s">
        <v>63</v>
      </c>
      <c r="G278" s="88" t="s">
        <v>206</v>
      </c>
      <c r="H278" s="237">
        <f>H279+H281+H282+H283+H280</f>
        <v>0</v>
      </c>
    </row>
    <row r="279" spans="1:8" ht="12.75" customHeight="1" hidden="1">
      <c r="A279" s="87" t="s">
        <v>207</v>
      </c>
      <c r="B279" s="88" t="s">
        <v>196</v>
      </c>
      <c r="C279" s="88" t="s">
        <v>67</v>
      </c>
      <c r="D279" s="88" t="s">
        <v>10</v>
      </c>
      <c r="E279" s="88" t="s">
        <v>69</v>
      </c>
      <c r="F279" s="88" t="s">
        <v>63</v>
      </c>
      <c r="G279" s="88" t="s">
        <v>208</v>
      </c>
      <c r="H279" s="238"/>
    </row>
    <row r="280" spans="1:8" ht="12.75" customHeight="1" hidden="1">
      <c r="A280" s="87" t="s">
        <v>209</v>
      </c>
      <c r="B280" s="86" t="s">
        <v>196</v>
      </c>
      <c r="C280" s="88" t="s">
        <v>67</v>
      </c>
      <c r="D280" s="88" t="s">
        <v>10</v>
      </c>
      <c r="E280" s="88" t="s">
        <v>69</v>
      </c>
      <c r="F280" s="88" t="s">
        <v>63</v>
      </c>
      <c r="G280" s="88">
        <v>222</v>
      </c>
      <c r="H280" s="238"/>
    </row>
    <row r="281" spans="1:8" ht="12.75" customHeight="1" hidden="1">
      <c r="A281" s="87" t="s">
        <v>211</v>
      </c>
      <c r="B281" s="86" t="s">
        <v>196</v>
      </c>
      <c r="C281" s="88" t="s">
        <v>67</v>
      </c>
      <c r="D281" s="88" t="s">
        <v>10</v>
      </c>
      <c r="E281" s="88" t="s">
        <v>69</v>
      </c>
      <c r="F281" s="88" t="s">
        <v>63</v>
      </c>
      <c r="G281" s="88" t="s">
        <v>256</v>
      </c>
      <c r="H281" s="238"/>
    </row>
    <row r="282" spans="1:8" ht="12.75" customHeight="1" hidden="1">
      <c r="A282" s="87" t="s">
        <v>213</v>
      </c>
      <c r="B282" s="86" t="s">
        <v>196</v>
      </c>
      <c r="C282" s="88" t="s">
        <v>67</v>
      </c>
      <c r="D282" s="88" t="s">
        <v>10</v>
      </c>
      <c r="E282" s="88" t="s">
        <v>69</v>
      </c>
      <c r="F282" s="88" t="s">
        <v>63</v>
      </c>
      <c r="G282" s="88" t="s">
        <v>214</v>
      </c>
      <c r="H282" s="238"/>
    </row>
    <row r="283" spans="1:8" ht="12.75" customHeight="1" hidden="1">
      <c r="A283" s="87" t="s">
        <v>215</v>
      </c>
      <c r="B283" s="88" t="s">
        <v>196</v>
      </c>
      <c r="C283" s="88" t="s">
        <v>67</v>
      </c>
      <c r="D283" s="88" t="s">
        <v>10</v>
      </c>
      <c r="E283" s="88" t="s">
        <v>69</v>
      </c>
      <c r="F283" s="88" t="s">
        <v>63</v>
      </c>
      <c r="G283" s="88" t="s">
        <v>216</v>
      </c>
      <c r="H283" s="238"/>
    </row>
    <row r="284" spans="1:8" ht="12.75" customHeight="1" hidden="1">
      <c r="A284" s="148" t="s">
        <v>25</v>
      </c>
      <c r="B284" s="86" t="s">
        <v>196</v>
      </c>
      <c r="C284" s="88" t="s">
        <v>67</v>
      </c>
      <c r="D284" s="88" t="s">
        <v>10</v>
      </c>
      <c r="E284" s="88" t="s">
        <v>269</v>
      </c>
      <c r="F284" s="88" t="s">
        <v>63</v>
      </c>
      <c r="G284" s="88">
        <v>290</v>
      </c>
      <c r="H284" s="238"/>
    </row>
    <row r="285" spans="1:8" ht="12.75" customHeight="1" hidden="1">
      <c r="A285" s="87" t="s">
        <v>220</v>
      </c>
      <c r="B285" s="86" t="s">
        <v>196</v>
      </c>
      <c r="C285" s="88" t="s">
        <v>67</v>
      </c>
      <c r="D285" s="88" t="s">
        <v>10</v>
      </c>
      <c r="E285" s="88" t="s">
        <v>69</v>
      </c>
      <c r="F285" s="88" t="s">
        <v>63</v>
      </c>
      <c r="G285" s="88" t="s">
        <v>221</v>
      </c>
      <c r="H285" s="237">
        <f>H286+H287</f>
        <v>0</v>
      </c>
    </row>
    <row r="286" spans="1:8" ht="12.75" customHeight="1" hidden="1">
      <c r="A286" s="87" t="s">
        <v>236</v>
      </c>
      <c r="B286" s="88" t="s">
        <v>196</v>
      </c>
      <c r="C286" s="88" t="s">
        <v>67</v>
      </c>
      <c r="D286" s="88" t="s">
        <v>10</v>
      </c>
      <c r="E286" s="88" t="s">
        <v>69</v>
      </c>
      <c r="F286" s="88" t="s">
        <v>63</v>
      </c>
      <c r="G286" s="88" t="s">
        <v>237</v>
      </c>
      <c r="H286" s="238"/>
    </row>
    <row r="287" spans="1:8" ht="12.75" customHeight="1" hidden="1">
      <c r="A287" s="87" t="s">
        <v>223</v>
      </c>
      <c r="B287" s="86" t="s">
        <v>196</v>
      </c>
      <c r="C287" s="88" t="s">
        <v>67</v>
      </c>
      <c r="D287" s="88" t="s">
        <v>10</v>
      </c>
      <c r="E287" s="88" t="s">
        <v>69</v>
      </c>
      <c r="F287" s="88" t="s">
        <v>63</v>
      </c>
      <c r="G287" s="88">
        <v>340</v>
      </c>
      <c r="H287" s="238"/>
    </row>
    <row r="288" spans="1:8" ht="12.75" customHeight="1" hidden="1">
      <c r="A288" s="127" t="s">
        <v>70</v>
      </c>
      <c r="B288" s="86" t="s">
        <v>196</v>
      </c>
      <c r="C288" s="145" t="s">
        <v>270</v>
      </c>
      <c r="D288" s="146"/>
      <c r="E288" s="146"/>
      <c r="F288" s="146"/>
      <c r="G288" s="77"/>
      <c r="H288" s="249">
        <f>H289</f>
        <v>0</v>
      </c>
    </row>
    <row r="289" spans="1:8" ht="12.75" customHeight="1" hidden="1">
      <c r="A289" s="152" t="s">
        <v>71</v>
      </c>
      <c r="B289" s="86" t="s">
        <v>196</v>
      </c>
      <c r="C289" s="110" t="s">
        <v>38</v>
      </c>
      <c r="D289" s="110" t="s">
        <v>10</v>
      </c>
      <c r="E289" s="110"/>
      <c r="F289" s="110"/>
      <c r="G289" s="110"/>
      <c r="H289" s="236">
        <f>H290</f>
        <v>0</v>
      </c>
    </row>
    <row r="290" spans="1:8" ht="12.75" customHeight="1" hidden="1">
      <c r="A290" s="147" t="s">
        <v>271</v>
      </c>
      <c r="B290" s="88" t="s">
        <v>196</v>
      </c>
      <c r="C290" s="81" t="s">
        <v>38</v>
      </c>
      <c r="D290" s="81" t="s">
        <v>10</v>
      </c>
      <c r="E290" s="81" t="s">
        <v>72</v>
      </c>
      <c r="F290" s="81"/>
      <c r="G290" s="81"/>
      <c r="H290" s="235">
        <f>H291+H304</f>
        <v>0</v>
      </c>
    </row>
    <row r="291" spans="1:8" ht="12.75" customHeight="1" hidden="1">
      <c r="A291" s="87" t="s">
        <v>62</v>
      </c>
      <c r="B291" s="86" t="s">
        <v>196</v>
      </c>
      <c r="C291" s="88" t="s">
        <v>38</v>
      </c>
      <c r="D291" s="88" t="s">
        <v>10</v>
      </c>
      <c r="E291" s="88" t="s">
        <v>72</v>
      </c>
      <c r="F291" s="88" t="s">
        <v>63</v>
      </c>
      <c r="G291" s="88">
        <v>200</v>
      </c>
      <c r="H291" s="237">
        <f>H292+H296+H303</f>
        <v>0</v>
      </c>
    </row>
    <row r="292" spans="1:8" ht="12.75" customHeight="1" hidden="1">
      <c r="A292" s="87" t="s">
        <v>197</v>
      </c>
      <c r="B292" s="86" t="s">
        <v>196</v>
      </c>
      <c r="C292" s="88" t="s">
        <v>38</v>
      </c>
      <c r="D292" s="88" t="s">
        <v>10</v>
      </c>
      <c r="E292" s="88" t="s">
        <v>72</v>
      </c>
      <c r="F292" s="88" t="s">
        <v>63</v>
      </c>
      <c r="G292" s="88" t="s">
        <v>198</v>
      </c>
      <c r="H292" s="237">
        <f>H293+H294+H295</f>
        <v>0</v>
      </c>
    </row>
    <row r="293" spans="1:8" ht="12.75" customHeight="1" hidden="1">
      <c r="A293" s="87" t="s">
        <v>199</v>
      </c>
      <c r="B293" s="88" t="s">
        <v>196</v>
      </c>
      <c r="C293" s="88" t="s">
        <v>38</v>
      </c>
      <c r="D293" s="88" t="s">
        <v>10</v>
      </c>
      <c r="E293" s="88" t="s">
        <v>72</v>
      </c>
      <c r="F293" s="88" t="s">
        <v>63</v>
      </c>
      <c r="G293" s="88" t="s">
        <v>200</v>
      </c>
      <c r="H293" s="238"/>
    </row>
    <row r="294" spans="1:8" ht="12.75" customHeight="1" hidden="1">
      <c r="A294" s="87" t="s">
        <v>201</v>
      </c>
      <c r="B294" s="86" t="s">
        <v>196</v>
      </c>
      <c r="C294" s="88" t="s">
        <v>38</v>
      </c>
      <c r="D294" s="88" t="s">
        <v>10</v>
      </c>
      <c r="E294" s="88" t="s">
        <v>72</v>
      </c>
      <c r="F294" s="88" t="s">
        <v>63</v>
      </c>
      <c r="G294" s="88" t="s">
        <v>202</v>
      </c>
      <c r="H294" s="238"/>
    </row>
    <row r="295" spans="1:8" ht="12.75" customHeight="1" hidden="1">
      <c r="A295" s="87" t="s">
        <v>203</v>
      </c>
      <c r="B295" s="86" t="s">
        <v>196</v>
      </c>
      <c r="C295" s="88" t="s">
        <v>38</v>
      </c>
      <c r="D295" s="88" t="s">
        <v>10</v>
      </c>
      <c r="E295" s="88" t="s">
        <v>72</v>
      </c>
      <c r="F295" s="88" t="s">
        <v>63</v>
      </c>
      <c r="G295" s="88" t="s">
        <v>204</v>
      </c>
      <c r="H295" s="238"/>
    </row>
    <row r="296" spans="1:8" ht="12.75" customHeight="1" hidden="1">
      <c r="A296" s="87" t="s">
        <v>205</v>
      </c>
      <c r="B296" s="86" t="s">
        <v>196</v>
      </c>
      <c r="C296" s="88" t="s">
        <v>38</v>
      </c>
      <c r="D296" s="88" t="s">
        <v>10</v>
      </c>
      <c r="E296" s="88" t="s">
        <v>72</v>
      </c>
      <c r="F296" s="88" t="s">
        <v>63</v>
      </c>
      <c r="G296" s="88" t="s">
        <v>206</v>
      </c>
      <c r="H296" s="237">
        <f>H297+H298+H299+H300+H301</f>
        <v>0</v>
      </c>
    </row>
    <row r="297" spans="1:8" ht="12.75" customHeight="1" hidden="1">
      <c r="A297" s="87" t="s">
        <v>207</v>
      </c>
      <c r="B297" s="88" t="s">
        <v>196</v>
      </c>
      <c r="C297" s="88" t="s">
        <v>38</v>
      </c>
      <c r="D297" s="88" t="s">
        <v>10</v>
      </c>
      <c r="E297" s="88" t="s">
        <v>72</v>
      </c>
      <c r="F297" s="88" t="s">
        <v>63</v>
      </c>
      <c r="G297" s="88" t="s">
        <v>208</v>
      </c>
      <c r="H297" s="238"/>
    </row>
    <row r="298" spans="1:8" ht="12.75" customHeight="1" hidden="1">
      <c r="A298" s="87" t="s">
        <v>209</v>
      </c>
      <c r="B298" s="86" t="s">
        <v>196</v>
      </c>
      <c r="C298" s="88" t="s">
        <v>38</v>
      </c>
      <c r="D298" s="88" t="s">
        <v>10</v>
      </c>
      <c r="E298" s="88" t="s">
        <v>72</v>
      </c>
      <c r="F298" s="88" t="s">
        <v>63</v>
      </c>
      <c r="G298" s="88" t="s">
        <v>210</v>
      </c>
      <c r="H298" s="238"/>
    </row>
    <row r="299" spans="1:8" ht="12.75" customHeight="1" hidden="1">
      <c r="A299" s="87" t="s">
        <v>211</v>
      </c>
      <c r="B299" s="86" t="s">
        <v>196</v>
      </c>
      <c r="C299" s="88" t="s">
        <v>38</v>
      </c>
      <c r="D299" s="88" t="s">
        <v>10</v>
      </c>
      <c r="E299" s="88" t="s">
        <v>72</v>
      </c>
      <c r="F299" s="88" t="s">
        <v>63</v>
      </c>
      <c r="G299" s="88" t="s">
        <v>256</v>
      </c>
      <c r="H299" s="238"/>
    </row>
    <row r="300" spans="1:8" ht="12.75" customHeight="1" hidden="1">
      <c r="A300" s="87" t="s">
        <v>213</v>
      </c>
      <c r="B300" s="88" t="s">
        <v>196</v>
      </c>
      <c r="C300" s="88" t="s">
        <v>38</v>
      </c>
      <c r="D300" s="88" t="s">
        <v>10</v>
      </c>
      <c r="E300" s="88" t="s">
        <v>72</v>
      </c>
      <c r="F300" s="88" t="s">
        <v>63</v>
      </c>
      <c r="G300" s="88" t="s">
        <v>214</v>
      </c>
      <c r="H300" s="238"/>
    </row>
    <row r="301" spans="1:8" ht="12.75" customHeight="1" hidden="1">
      <c r="A301" s="87" t="s">
        <v>215</v>
      </c>
      <c r="B301" s="86" t="s">
        <v>196</v>
      </c>
      <c r="C301" s="88" t="s">
        <v>38</v>
      </c>
      <c r="D301" s="88" t="s">
        <v>10</v>
      </c>
      <c r="E301" s="88" t="s">
        <v>72</v>
      </c>
      <c r="F301" s="88" t="s">
        <v>63</v>
      </c>
      <c r="G301" s="88" t="s">
        <v>216</v>
      </c>
      <c r="H301" s="238"/>
    </row>
    <row r="302" spans="1:8" ht="12.75" customHeight="1" hidden="1">
      <c r="A302" s="87" t="s">
        <v>217</v>
      </c>
      <c r="B302" s="86" t="s">
        <v>196</v>
      </c>
      <c r="C302" s="88" t="s">
        <v>38</v>
      </c>
      <c r="D302" s="88" t="s">
        <v>10</v>
      </c>
      <c r="E302" s="88" t="s">
        <v>72</v>
      </c>
      <c r="F302" s="88" t="s">
        <v>63</v>
      </c>
      <c r="G302" s="88">
        <v>260</v>
      </c>
      <c r="H302" s="238"/>
    </row>
    <row r="303" spans="1:8" ht="12.75" customHeight="1" hidden="1">
      <c r="A303" s="148" t="s">
        <v>25</v>
      </c>
      <c r="B303" s="86" t="s">
        <v>196</v>
      </c>
      <c r="C303" s="88" t="s">
        <v>38</v>
      </c>
      <c r="D303" s="88" t="s">
        <v>10</v>
      </c>
      <c r="E303" s="88" t="s">
        <v>72</v>
      </c>
      <c r="F303" s="88" t="s">
        <v>63</v>
      </c>
      <c r="G303" s="88">
        <v>290</v>
      </c>
      <c r="H303" s="238"/>
    </row>
    <row r="304" spans="1:8" ht="12.75" customHeight="1" hidden="1">
      <c r="A304" s="87" t="s">
        <v>220</v>
      </c>
      <c r="B304" s="88" t="s">
        <v>196</v>
      </c>
      <c r="C304" s="88" t="s">
        <v>38</v>
      </c>
      <c r="D304" s="88" t="s">
        <v>10</v>
      </c>
      <c r="E304" s="88" t="s">
        <v>72</v>
      </c>
      <c r="F304" s="88" t="s">
        <v>63</v>
      </c>
      <c r="G304" s="88" t="s">
        <v>221</v>
      </c>
      <c r="H304" s="237">
        <f>H305+H306</f>
        <v>0</v>
      </c>
    </row>
    <row r="305" spans="1:8" ht="12.75" customHeight="1" hidden="1">
      <c r="A305" s="87" t="s">
        <v>236</v>
      </c>
      <c r="B305" s="86" t="s">
        <v>196</v>
      </c>
      <c r="C305" s="88" t="s">
        <v>38</v>
      </c>
      <c r="D305" s="88" t="s">
        <v>10</v>
      </c>
      <c r="E305" s="88" t="s">
        <v>72</v>
      </c>
      <c r="F305" s="88" t="s">
        <v>63</v>
      </c>
      <c r="G305" s="88" t="s">
        <v>237</v>
      </c>
      <c r="H305" s="238"/>
    </row>
    <row r="306" spans="1:8" ht="12.75" customHeight="1" hidden="1">
      <c r="A306" s="87" t="s">
        <v>223</v>
      </c>
      <c r="B306" s="86" t="s">
        <v>196</v>
      </c>
      <c r="C306" s="88" t="s">
        <v>38</v>
      </c>
      <c r="D306" s="88" t="s">
        <v>10</v>
      </c>
      <c r="E306" s="88" t="s">
        <v>72</v>
      </c>
      <c r="F306" s="88" t="s">
        <v>63</v>
      </c>
      <c r="G306" s="88" t="s">
        <v>224</v>
      </c>
      <c r="H306" s="238"/>
    </row>
    <row r="307" spans="1:8" ht="12.75" customHeight="1" hidden="1">
      <c r="A307" s="87"/>
      <c r="B307" s="88" t="s">
        <v>196</v>
      </c>
      <c r="C307" s="88"/>
      <c r="D307" s="88"/>
      <c r="E307" s="88"/>
      <c r="F307" s="88"/>
      <c r="G307" s="88"/>
      <c r="H307" s="238"/>
    </row>
    <row r="308" spans="1:8" ht="12.75" customHeight="1" hidden="1">
      <c r="A308" s="87"/>
      <c r="B308" s="86" t="s">
        <v>196</v>
      </c>
      <c r="C308" s="88"/>
      <c r="D308" s="88"/>
      <c r="E308" s="88"/>
      <c r="F308" s="88"/>
      <c r="G308" s="88"/>
      <c r="H308" s="238"/>
    </row>
    <row r="309" spans="1:8" ht="12.75" customHeight="1" hidden="1">
      <c r="A309" s="87"/>
      <c r="B309" s="86" t="s">
        <v>196</v>
      </c>
      <c r="C309" s="88"/>
      <c r="D309" s="88"/>
      <c r="E309" s="88"/>
      <c r="F309" s="88"/>
      <c r="G309" s="88"/>
      <c r="H309" s="238"/>
    </row>
    <row r="310" spans="1:8" ht="12.75" customHeight="1" hidden="1">
      <c r="A310" s="87"/>
      <c r="B310" s="86" t="s">
        <v>196</v>
      </c>
      <c r="C310" s="88"/>
      <c r="D310" s="88"/>
      <c r="E310" s="88"/>
      <c r="F310" s="88"/>
      <c r="G310" s="88"/>
      <c r="H310" s="238"/>
    </row>
    <row r="311" spans="1:8" ht="12.75" customHeight="1" hidden="1">
      <c r="A311" s="87"/>
      <c r="B311" s="88" t="s">
        <v>196</v>
      </c>
      <c r="C311" s="88"/>
      <c r="D311" s="88"/>
      <c r="E311" s="88"/>
      <c r="F311" s="88"/>
      <c r="G311" s="88"/>
      <c r="H311" s="238"/>
    </row>
    <row r="312" spans="1:8" ht="12.75" customHeight="1" hidden="1">
      <c r="A312" s="87"/>
      <c r="B312" s="86" t="s">
        <v>196</v>
      </c>
      <c r="C312" s="88"/>
      <c r="D312" s="88"/>
      <c r="E312" s="88"/>
      <c r="F312" s="88"/>
      <c r="G312" s="88"/>
      <c r="H312" s="238"/>
    </row>
    <row r="313" spans="1:8" ht="12.75" customHeight="1" hidden="1">
      <c r="A313" s="87"/>
      <c r="B313" s="86" t="s">
        <v>196</v>
      </c>
      <c r="C313" s="88"/>
      <c r="D313" s="88"/>
      <c r="E313" s="88"/>
      <c r="F313" s="88"/>
      <c r="G313" s="88"/>
      <c r="H313" s="238"/>
    </row>
    <row r="314" spans="1:8" ht="12.75" customHeight="1">
      <c r="A314" s="115" t="s">
        <v>73</v>
      </c>
      <c r="B314" s="74"/>
      <c r="C314" s="153" t="s">
        <v>74</v>
      </c>
      <c r="D314" s="154"/>
      <c r="E314" s="154"/>
      <c r="F314" s="154"/>
      <c r="G314" s="153"/>
      <c r="H314" s="251">
        <f>H316+H321</f>
        <v>30.4</v>
      </c>
    </row>
    <row r="315" spans="1:8" ht="12.75" customHeight="1">
      <c r="A315" s="155" t="s">
        <v>272</v>
      </c>
      <c r="B315" s="77"/>
      <c r="C315" s="156" t="s">
        <v>74</v>
      </c>
      <c r="D315" s="156" t="s">
        <v>10</v>
      </c>
      <c r="E315" s="157"/>
      <c r="F315" s="157"/>
      <c r="G315" s="156"/>
      <c r="H315" s="252">
        <f>H316</f>
        <v>20.4</v>
      </c>
    </row>
    <row r="316" spans="1:8" ht="27">
      <c r="A316" s="89" t="s">
        <v>273</v>
      </c>
      <c r="B316" s="83" t="s">
        <v>196</v>
      </c>
      <c r="C316" s="90" t="s">
        <v>74</v>
      </c>
      <c r="D316" s="90" t="s">
        <v>10</v>
      </c>
      <c r="E316" s="131">
        <v>4910100</v>
      </c>
      <c r="F316" s="90"/>
      <c r="G316" s="90"/>
      <c r="H316" s="253">
        <v>20.4</v>
      </c>
    </row>
    <row r="317" spans="1:8" ht="12.75" customHeight="1">
      <c r="A317" s="91" t="s">
        <v>75</v>
      </c>
      <c r="B317" s="86" t="s">
        <v>196</v>
      </c>
      <c r="C317" s="92" t="s">
        <v>74</v>
      </c>
      <c r="D317" s="92" t="s">
        <v>10</v>
      </c>
      <c r="E317" s="133">
        <v>4910100</v>
      </c>
      <c r="F317" s="92" t="s">
        <v>76</v>
      </c>
      <c r="G317" s="92"/>
      <c r="H317" s="254">
        <f>H318</f>
        <v>20.4</v>
      </c>
    </row>
    <row r="318" spans="1:8" ht="12.75" customHeight="1" hidden="1">
      <c r="A318" s="91" t="s">
        <v>225</v>
      </c>
      <c r="B318" s="86" t="s">
        <v>196</v>
      </c>
      <c r="C318" s="92" t="s">
        <v>74</v>
      </c>
      <c r="D318" s="92" t="s">
        <v>10</v>
      </c>
      <c r="E318" s="133">
        <v>4910100</v>
      </c>
      <c r="F318" s="92" t="s">
        <v>76</v>
      </c>
      <c r="G318" s="134">
        <v>200</v>
      </c>
      <c r="H318" s="254">
        <f>H319</f>
        <v>20.4</v>
      </c>
    </row>
    <row r="319" spans="1:8" ht="12.75" customHeight="1" hidden="1">
      <c r="A319" s="91" t="s">
        <v>217</v>
      </c>
      <c r="B319" s="88" t="s">
        <v>196</v>
      </c>
      <c r="C319" s="158" t="s">
        <v>74</v>
      </c>
      <c r="D319" s="158" t="s">
        <v>10</v>
      </c>
      <c r="E319" s="159">
        <v>4910100</v>
      </c>
      <c r="F319" s="158" t="s">
        <v>76</v>
      </c>
      <c r="G319" s="160">
        <v>260</v>
      </c>
      <c r="H319" s="254">
        <f>H320</f>
        <v>20.4</v>
      </c>
    </row>
    <row r="320" spans="1:8" ht="12.75" customHeight="1" hidden="1">
      <c r="A320" s="91" t="s">
        <v>274</v>
      </c>
      <c r="B320" s="86" t="s">
        <v>196</v>
      </c>
      <c r="C320" s="92" t="s">
        <v>74</v>
      </c>
      <c r="D320" s="92" t="s">
        <v>10</v>
      </c>
      <c r="E320" s="133">
        <v>4910100</v>
      </c>
      <c r="F320" s="92" t="s">
        <v>76</v>
      </c>
      <c r="G320" s="134">
        <v>263</v>
      </c>
      <c r="H320" s="254">
        <v>20.4</v>
      </c>
    </row>
    <row r="321" spans="1:8" ht="12.75" customHeight="1">
      <c r="A321" s="76" t="s">
        <v>77</v>
      </c>
      <c r="B321" s="77"/>
      <c r="C321" s="108" t="s">
        <v>74</v>
      </c>
      <c r="D321" s="108" t="s">
        <v>28</v>
      </c>
      <c r="E321" s="161"/>
      <c r="F321" s="108"/>
      <c r="G321" s="162"/>
      <c r="H321" s="252">
        <f>H329+H322</f>
        <v>10</v>
      </c>
    </row>
    <row r="322" spans="1:8" ht="12.75" customHeight="1">
      <c r="A322" s="89" t="s">
        <v>275</v>
      </c>
      <c r="B322" s="83" t="s">
        <v>196</v>
      </c>
      <c r="C322" s="90" t="s">
        <v>74</v>
      </c>
      <c r="D322" s="90" t="s">
        <v>28</v>
      </c>
      <c r="E322" s="131">
        <v>5058600</v>
      </c>
      <c r="F322" s="90"/>
      <c r="G322" s="163"/>
      <c r="H322" s="253">
        <f>H323</f>
        <v>10</v>
      </c>
    </row>
    <row r="323" spans="1:8" ht="12.75" customHeight="1">
      <c r="A323" s="91" t="s">
        <v>75</v>
      </c>
      <c r="B323" s="86" t="s">
        <v>196</v>
      </c>
      <c r="C323" s="92" t="s">
        <v>74</v>
      </c>
      <c r="D323" s="92" t="s">
        <v>28</v>
      </c>
      <c r="E323" s="133">
        <v>5058600</v>
      </c>
      <c r="F323" s="92" t="s">
        <v>76</v>
      </c>
      <c r="G323" s="134"/>
      <c r="H323" s="254">
        <f>H324</f>
        <v>10</v>
      </c>
    </row>
    <row r="324" spans="1:8" ht="12.75" customHeight="1" hidden="1">
      <c r="A324" s="91" t="s">
        <v>217</v>
      </c>
      <c r="B324" s="86" t="s">
        <v>196</v>
      </c>
      <c r="C324" s="92" t="s">
        <v>74</v>
      </c>
      <c r="D324" s="92" t="s">
        <v>28</v>
      </c>
      <c r="E324" s="133">
        <v>5058600</v>
      </c>
      <c r="F324" s="92" t="s">
        <v>76</v>
      </c>
      <c r="G324" s="134">
        <v>260</v>
      </c>
      <c r="H324" s="254">
        <f>H325</f>
        <v>10</v>
      </c>
    </row>
    <row r="325" spans="1:8" ht="12.75" customHeight="1" hidden="1">
      <c r="A325" s="126" t="s">
        <v>276</v>
      </c>
      <c r="B325" s="86" t="s">
        <v>196</v>
      </c>
      <c r="C325" s="92" t="s">
        <v>74</v>
      </c>
      <c r="D325" s="92" t="s">
        <v>28</v>
      </c>
      <c r="E325" s="133">
        <v>5058600</v>
      </c>
      <c r="F325" s="92" t="s">
        <v>76</v>
      </c>
      <c r="G325" s="134">
        <v>262</v>
      </c>
      <c r="H325" s="254">
        <v>10</v>
      </c>
    </row>
  </sheetData>
  <sheetProtection/>
  <mergeCells count="6">
    <mergeCell ref="A1:H1"/>
    <mergeCell ref="A7:H7"/>
    <mergeCell ref="A2:H2"/>
    <mergeCell ref="A3:H3"/>
    <mergeCell ref="A4:H4"/>
    <mergeCell ref="A5:H5"/>
  </mergeCells>
  <conditionalFormatting sqref="A67:G67 R39:Y39 AL39:AS39 BF39:BM39 BZ39:CG39 CT39:DA39 DN39:DU39 EH39:EO39 FB39:FI39 FV39:GC39 GP39:GW39 HJ39:HQ39 A84:G84 A89:G89 A153:G153 A256:A266 A269:A283 A285:A287 A289:A302 A304:A313 C256:G287 C289:G313 A61:G65 A77:G77 A98:G98 A12:G56 B41:B325 B61:G152 B154:G169 C44:G254 A44:A254">
    <cfRule type="expression" priority="90" dxfId="0" stopIfTrue="1">
      <formula>NA()</formula>
    </cfRule>
    <cfRule type="expression" priority="91" dxfId="3" stopIfTrue="1">
      <formula>"#REF!&lt;&gt;"""""</formula>
    </cfRule>
    <cfRule type="expression" priority="92" dxfId="2" stopIfTrue="1">
      <formula>NA()</formula>
    </cfRule>
  </conditionalFormatting>
  <conditionalFormatting sqref="A57 A120 C120:H120 A47 A50:A51 A44 A53:A55 A176:A177 A186 A198:A199 A215 A234 C148:H148 C186:H186 C219:H219 A92 A90 A165:A166 A181:A182 A191 A203:A204 A219:A220 A224 A239 C44:H44 C224:H224 C191:H191 C153:H153 A141 A217 A229:A230 A245:A246 A255 A267:A268 A284 A288 A303 A160:A161 A123:A126 A59:A72 A75:A88 A97 A99:A108 G10:G17 A10:E17 A130:A136 A143:A154 C108:H108 C76:H76 C66:H66 C288:H288 C255:H255 C217:H217 F11:H17">
    <cfRule type="expression" priority="93" dxfId="0" stopIfTrue="1">
      <formula>NA()</formula>
    </cfRule>
    <cfRule type="expression" priority="94" dxfId="3" stopIfTrue="1">
      <formula>NA()</formula>
    </cfRule>
  </conditionalFormatting>
  <conditionalFormatting sqref="A39:G40">
    <cfRule type="expression" priority="100" dxfId="0" stopIfTrue="1">
      <formula>$E39=""</formula>
    </cfRule>
    <cfRule type="expression" priority="101" dxfId="3" stopIfTrue="1">
      <formula>AND($F39="",$E39&lt;&gt;"")</formula>
    </cfRule>
    <cfRule type="expression" priority="102" dxfId="2" stopIfTrue="1">
      <formula>$H39&lt;&gt;""</formula>
    </cfRule>
  </conditionalFormatting>
  <conditionalFormatting sqref="A12:A17">
    <cfRule type="expression" priority="76" dxfId="0" stopIfTrue="1">
      <formula>$E12=""</formula>
    </cfRule>
    <cfRule type="expression" priority="77" dxfId="3" stopIfTrue="1">
      <formula>#REF!&lt;&gt;""</formula>
    </cfRule>
    <cfRule type="expression" priority="78" dxfId="2" stopIfTrue="1">
      <formula>AND($F12="",$E12&lt;&gt;"")</formula>
    </cfRule>
  </conditionalFormatting>
  <conditionalFormatting sqref="E13:G17">
    <cfRule type="expression" priority="73" dxfId="0" stopIfTrue="1">
      <formula>$E13=""</formula>
    </cfRule>
    <cfRule type="expression" priority="74" dxfId="3" stopIfTrue="1">
      <formula>#REF!&lt;&gt;""</formula>
    </cfRule>
    <cfRule type="expression" priority="75" dxfId="2" stopIfTrue="1">
      <formula>AND($F13="",$E13&lt;&gt;"")</formula>
    </cfRule>
  </conditionalFormatting>
  <conditionalFormatting sqref="A12:A17">
    <cfRule type="expression" priority="46" dxfId="0" stopIfTrue="1">
      <formula>$E12=""</formula>
    </cfRule>
    <cfRule type="expression" priority="47" dxfId="3" stopIfTrue="1">
      <formula>#REF!&lt;&gt;""</formula>
    </cfRule>
    <cfRule type="expression" priority="48" dxfId="2" stopIfTrue="1">
      <formula>AND($F12="",$E12&lt;&gt;"")</formula>
    </cfRule>
  </conditionalFormatting>
  <conditionalFormatting sqref="E13:G17">
    <cfRule type="expression" priority="43" dxfId="0" stopIfTrue="1">
      <formula>$E13=""</formula>
    </cfRule>
    <cfRule type="expression" priority="44" dxfId="3" stopIfTrue="1">
      <formula>#REF!&lt;&gt;""</formula>
    </cfRule>
    <cfRule type="expression" priority="45" dxfId="2" stopIfTrue="1">
      <formula>AND($F13="",$E13&lt;&gt;"")</formula>
    </cfRule>
  </conditionalFormatting>
  <conditionalFormatting sqref="A12:A17">
    <cfRule type="expression" priority="35" dxfId="0" stopIfTrue="1">
      <formula>$E12=""</formula>
    </cfRule>
    <cfRule type="expression" priority="36" dxfId="3" stopIfTrue="1">
      <formula>#REF!&lt;&gt;""</formula>
    </cfRule>
    <cfRule type="expression" priority="37" dxfId="2" stopIfTrue="1">
      <formula>AND($F12="",$E12&lt;&gt;"")</formula>
    </cfRule>
  </conditionalFormatting>
  <conditionalFormatting sqref="E13:G17">
    <cfRule type="expression" priority="32" dxfId="0" stopIfTrue="1">
      <formula>$E13=""</formula>
    </cfRule>
    <cfRule type="expression" priority="33" dxfId="3" stopIfTrue="1">
      <formula>#REF!&lt;&gt;""</formula>
    </cfRule>
    <cfRule type="expression" priority="34" dxfId="2" stopIfTrue="1">
      <formula>AND($F13="",$E13&lt;&gt;"")</formula>
    </cfRule>
  </conditionalFormatting>
  <conditionalFormatting sqref="A12:A17">
    <cfRule type="expression" priority="12" dxfId="0" stopIfTrue="1">
      <formula>$E12=""</formula>
    </cfRule>
    <cfRule type="expression" priority="13" dxfId="3" stopIfTrue="1">
      <formula>#REF!&lt;&gt;""</formula>
    </cfRule>
    <cfRule type="expression" priority="14" dxfId="2" stopIfTrue="1">
      <formula>AND($F12="",$E12&lt;&gt;"")</formula>
    </cfRule>
  </conditionalFormatting>
  <conditionalFormatting sqref="E13:G17">
    <cfRule type="expression" priority="9" dxfId="0" stopIfTrue="1">
      <formula>$E13=""</formula>
    </cfRule>
    <cfRule type="expression" priority="10" dxfId="3" stopIfTrue="1">
      <formula>#REF!&lt;&gt;""</formula>
    </cfRule>
    <cfRule type="expression" priority="11" dxfId="2" stopIfTrue="1">
      <formula>AND($F13="",$E13&lt;&gt;"")</formula>
    </cfRule>
  </conditionalFormatting>
  <conditionalFormatting sqref="A57:A60 B59:G60 C57:G58">
    <cfRule type="expression" priority="6" dxfId="0" stopIfTrue="1">
      <formula>$E57=""</formula>
    </cfRule>
    <cfRule type="expression" priority="7" dxfId="3" stopIfTrue="1">
      <formula>AND($F57="",$E57&lt;&gt;"")</formula>
    </cfRule>
    <cfRule type="expression" priority="8" dxfId="2" stopIfTrue="1">
      <formula>#REF!&lt;&gt;""</formula>
    </cfRule>
  </conditionalFormatting>
  <conditionalFormatting sqref="B57:B58">
    <cfRule type="expression" priority="3" dxfId="0" stopIfTrue="1">
      <formula>$E57=""</formula>
    </cfRule>
    <cfRule type="expression" priority="4" dxfId="3" stopIfTrue="1">
      <formula>#REF!&lt;&gt;""</formula>
    </cfRule>
    <cfRule type="expression" priority="5" dxfId="2" stopIfTrue="1">
      <formula>AND($F57="",$E57&lt;&gt;"")</formula>
    </cfRule>
  </conditionalFormatting>
  <printOptions/>
  <pageMargins left="0.7874015748031497" right="0.1968503937007874" top="0.3937007874015748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S330"/>
  <sheetViews>
    <sheetView zoomScalePageLayoutView="0" workbookViewId="0" topLeftCell="A1">
      <selection activeCell="A117" sqref="A117:IV120"/>
    </sheetView>
  </sheetViews>
  <sheetFormatPr defaultColWidth="9.140625" defaultRowHeight="12.75" customHeight="1"/>
  <cols>
    <col min="1" max="1" width="73.57421875" style="61" customWidth="1"/>
    <col min="2" max="2" width="4.57421875" style="62" bestFit="1" customWidth="1"/>
    <col min="3" max="3" width="3.57421875" style="164" customWidth="1"/>
    <col min="4" max="4" width="4.28125" style="164" customWidth="1"/>
    <col min="5" max="5" width="8.57421875" style="164" bestFit="1" customWidth="1"/>
    <col min="6" max="6" width="5.00390625" style="164" customWidth="1"/>
    <col min="7" max="7" width="5.8515625" style="62" customWidth="1"/>
    <col min="8" max="8" width="12.421875" style="279" bestFit="1" customWidth="1"/>
    <col min="9" max="9" width="12.140625" style="214" bestFit="1" customWidth="1"/>
    <col min="10" max="10" width="11.00390625" style="63" customWidth="1"/>
    <col min="11" max="16384" width="9.140625" style="63" customWidth="1"/>
  </cols>
  <sheetData>
    <row r="1" spans="1:8" ht="15" customHeight="1">
      <c r="A1" s="318" t="s">
        <v>277</v>
      </c>
      <c r="B1" s="318"/>
      <c r="C1" s="318"/>
      <c r="D1" s="318"/>
      <c r="E1" s="318"/>
      <c r="F1" s="318"/>
      <c r="G1" s="318"/>
      <c r="H1" s="318"/>
    </row>
    <row r="2" spans="1:8" ht="15" customHeight="1">
      <c r="A2" s="308" t="s">
        <v>294</v>
      </c>
      <c r="B2" s="308"/>
      <c r="C2" s="308"/>
      <c r="D2" s="308"/>
      <c r="E2" s="308"/>
      <c r="F2" s="308"/>
      <c r="G2" s="308"/>
      <c r="H2" s="308"/>
    </row>
    <row r="3" spans="1:8" ht="15" customHeight="1">
      <c r="A3" s="308" t="s">
        <v>295</v>
      </c>
      <c r="B3" s="308"/>
      <c r="C3" s="308"/>
      <c r="D3" s="308"/>
      <c r="E3" s="308"/>
      <c r="F3" s="308"/>
      <c r="G3" s="308"/>
      <c r="H3" s="308"/>
    </row>
    <row r="4" spans="1:8" ht="15" customHeight="1">
      <c r="A4" s="309" t="s">
        <v>383</v>
      </c>
      <c r="B4" s="309"/>
      <c r="C4" s="309"/>
      <c r="D4" s="309"/>
      <c r="E4" s="309"/>
      <c r="F4" s="309"/>
      <c r="G4" s="309"/>
      <c r="H4" s="309"/>
    </row>
    <row r="5" spans="1:8" ht="16.5" customHeight="1">
      <c r="A5" s="310" t="s">
        <v>416</v>
      </c>
      <c r="B5" s="310"/>
      <c r="C5" s="310"/>
      <c r="D5" s="310"/>
      <c r="E5" s="310"/>
      <c r="F5" s="310"/>
      <c r="G5" s="310"/>
      <c r="H5" s="310"/>
    </row>
    <row r="6" spans="1:7" ht="8.25" customHeight="1">
      <c r="A6" s="64"/>
      <c r="B6" s="65"/>
      <c r="C6" s="65"/>
      <c r="D6" s="65"/>
      <c r="E6" s="65"/>
      <c r="F6" s="65"/>
      <c r="G6" s="65"/>
    </row>
    <row r="7" spans="1:8" ht="32.25" customHeight="1">
      <c r="A7" s="317" t="s">
        <v>380</v>
      </c>
      <c r="B7" s="317"/>
      <c r="C7" s="317"/>
      <c r="D7" s="317"/>
      <c r="E7" s="317"/>
      <c r="F7" s="317"/>
      <c r="G7" s="317"/>
      <c r="H7" s="317"/>
    </row>
    <row r="8" spans="1:8" ht="13.5" customHeight="1">
      <c r="A8" s="66"/>
      <c r="B8" s="65"/>
      <c r="C8" s="67"/>
      <c r="D8" s="67"/>
      <c r="E8" s="67"/>
      <c r="F8" s="67"/>
      <c r="G8" s="65"/>
      <c r="H8" s="280" t="s">
        <v>191</v>
      </c>
    </row>
    <row r="9" spans="1:10" ht="13.5" customHeight="1">
      <c r="A9" s="68" t="s">
        <v>2</v>
      </c>
      <c r="B9" s="69" t="s">
        <v>192</v>
      </c>
      <c r="C9" s="69" t="s">
        <v>3</v>
      </c>
      <c r="D9" s="69" t="s">
        <v>4</v>
      </c>
      <c r="E9" s="69" t="s">
        <v>5</v>
      </c>
      <c r="F9" s="69" t="s">
        <v>6</v>
      </c>
      <c r="G9" s="69" t="s">
        <v>193</v>
      </c>
      <c r="H9" s="281" t="s">
        <v>7</v>
      </c>
      <c r="I9" s="215"/>
      <c r="J9" s="58"/>
    </row>
    <row r="10" spans="1:11" ht="18.75">
      <c r="A10" s="70" t="s">
        <v>8</v>
      </c>
      <c r="B10" s="71"/>
      <c r="C10" s="71"/>
      <c r="D10" s="71"/>
      <c r="E10" s="71"/>
      <c r="F10" s="72"/>
      <c r="G10" s="71"/>
      <c r="H10" s="282">
        <f>H11+H108+H314</f>
        <v>45753.88609</v>
      </c>
      <c r="I10" s="215"/>
      <c r="J10" s="215"/>
      <c r="K10" s="228"/>
    </row>
    <row r="11" spans="1:10" ht="12.75">
      <c r="A11" s="73" t="s">
        <v>9</v>
      </c>
      <c r="B11" s="74"/>
      <c r="C11" s="74" t="s">
        <v>10</v>
      </c>
      <c r="D11" s="75"/>
      <c r="E11" s="75"/>
      <c r="F11" s="75"/>
      <c r="G11" s="74"/>
      <c r="H11" s="283">
        <f>H12+H18+H61</f>
        <v>5150.51176</v>
      </c>
      <c r="I11" s="215"/>
      <c r="J11" s="58"/>
    </row>
    <row r="12" spans="1:10" ht="25.5">
      <c r="A12" s="167" t="s">
        <v>290</v>
      </c>
      <c r="B12" s="74"/>
      <c r="C12" s="74" t="s">
        <v>10</v>
      </c>
      <c r="D12" s="75" t="s">
        <v>30</v>
      </c>
      <c r="E12" s="75"/>
      <c r="F12" s="75"/>
      <c r="G12" s="74"/>
      <c r="H12" s="283">
        <f>H13</f>
        <v>55.5</v>
      </c>
      <c r="I12" s="215"/>
      <c r="J12" s="58"/>
    </row>
    <row r="13" spans="1:10" ht="27" customHeight="1">
      <c r="A13" s="167" t="s">
        <v>195</v>
      </c>
      <c r="B13" s="74"/>
      <c r="C13" s="74" t="s">
        <v>10</v>
      </c>
      <c r="D13" s="75" t="s">
        <v>30</v>
      </c>
      <c r="E13" s="169" t="s">
        <v>12</v>
      </c>
      <c r="F13" s="169"/>
      <c r="G13" s="169"/>
      <c r="H13" s="283">
        <f>H14</f>
        <v>55.5</v>
      </c>
      <c r="I13" s="215"/>
      <c r="J13" s="58"/>
    </row>
    <row r="14" spans="1:10" ht="25.5">
      <c r="A14" s="168" t="s">
        <v>291</v>
      </c>
      <c r="B14" s="74"/>
      <c r="C14" s="74" t="s">
        <v>10</v>
      </c>
      <c r="D14" s="75" t="s">
        <v>30</v>
      </c>
      <c r="E14" s="170" t="s">
        <v>292</v>
      </c>
      <c r="F14" s="170"/>
      <c r="G14" s="170"/>
      <c r="H14" s="283">
        <f>H15</f>
        <v>55.5</v>
      </c>
      <c r="I14" s="215"/>
      <c r="J14" s="58"/>
    </row>
    <row r="15" spans="1:10" ht="12.75">
      <c r="A15" s="171" t="s">
        <v>33</v>
      </c>
      <c r="B15" s="74"/>
      <c r="C15" s="116" t="s">
        <v>10</v>
      </c>
      <c r="D15" s="166" t="s">
        <v>30</v>
      </c>
      <c r="E15" s="169" t="s">
        <v>292</v>
      </c>
      <c r="F15" s="169" t="s">
        <v>15</v>
      </c>
      <c r="G15" s="169"/>
      <c r="H15" s="284">
        <f>H16</f>
        <v>55.5</v>
      </c>
      <c r="I15" s="215"/>
      <c r="J15" s="58"/>
    </row>
    <row r="16" spans="1:10" ht="12.75">
      <c r="A16" s="171" t="s">
        <v>197</v>
      </c>
      <c r="B16" s="74"/>
      <c r="C16" s="116" t="s">
        <v>10</v>
      </c>
      <c r="D16" s="166" t="s">
        <v>30</v>
      </c>
      <c r="E16" s="169" t="s">
        <v>292</v>
      </c>
      <c r="F16" s="169" t="s">
        <v>15</v>
      </c>
      <c r="G16" s="169" t="s">
        <v>206</v>
      </c>
      <c r="H16" s="284">
        <f>H17</f>
        <v>55.5</v>
      </c>
      <c r="I16" s="215"/>
      <c r="J16" s="58"/>
    </row>
    <row r="17" spans="1:10" ht="12.75">
      <c r="A17" s="171" t="s">
        <v>201</v>
      </c>
      <c r="B17" s="74"/>
      <c r="C17" s="116" t="s">
        <v>10</v>
      </c>
      <c r="D17" s="166" t="s">
        <v>30</v>
      </c>
      <c r="E17" s="169" t="s">
        <v>292</v>
      </c>
      <c r="F17" s="169" t="s">
        <v>15</v>
      </c>
      <c r="G17" s="169" t="s">
        <v>216</v>
      </c>
      <c r="H17" s="284">
        <v>55.5</v>
      </c>
      <c r="I17" s="215"/>
      <c r="J17" s="58"/>
    </row>
    <row r="18" spans="1:10" s="78" customFormat="1" ht="38.25" customHeight="1">
      <c r="A18" s="76" t="s">
        <v>194</v>
      </c>
      <c r="B18" s="77"/>
      <c r="C18" s="77" t="s">
        <v>10</v>
      </c>
      <c r="D18" s="77" t="s">
        <v>11</v>
      </c>
      <c r="E18" s="77"/>
      <c r="F18" s="77"/>
      <c r="G18" s="77"/>
      <c r="H18" s="285">
        <f>H19+H53</f>
        <v>4895.01176</v>
      </c>
      <c r="I18" s="215"/>
      <c r="J18" s="79"/>
    </row>
    <row r="19" spans="1:10" ht="27" customHeight="1">
      <c r="A19" s="80" t="s">
        <v>195</v>
      </c>
      <c r="B19" s="81"/>
      <c r="C19" s="81" t="s">
        <v>10</v>
      </c>
      <c r="D19" s="81" t="s">
        <v>11</v>
      </c>
      <c r="E19" s="81" t="s">
        <v>12</v>
      </c>
      <c r="F19" s="81"/>
      <c r="G19" s="81"/>
      <c r="H19" s="286">
        <f>H20+H43</f>
        <v>4890.91176</v>
      </c>
      <c r="I19" s="215"/>
      <c r="J19" s="58"/>
    </row>
    <row r="20" spans="1:10" ht="12.75" customHeight="1">
      <c r="A20" s="82" t="s">
        <v>13</v>
      </c>
      <c r="B20" s="83" t="s">
        <v>196</v>
      </c>
      <c r="C20" s="83" t="s">
        <v>10</v>
      </c>
      <c r="D20" s="83" t="s">
        <v>11</v>
      </c>
      <c r="E20" s="83" t="s">
        <v>14</v>
      </c>
      <c r="F20" s="83"/>
      <c r="G20" s="83"/>
      <c r="H20" s="287">
        <f>H21+H39</f>
        <v>4239.91176</v>
      </c>
      <c r="I20" s="215"/>
      <c r="J20" s="84"/>
    </row>
    <row r="21" spans="1:10" ht="12.75" customHeight="1">
      <c r="A21" s="85" t="s">
        <v>33</v>
      </c>
      <c r="B21" s="86" t="s">
        <v>196</v>
      </c>
      <c r="C21" s="86" t="s">
        <v>10</v>
      </c>
      <c r="D21" s="86" t="s">
        <v>11</v>
      </c>
      <c r="E21" s="86" t="s">
        <v>14</v>
      </c>
      <c r="F21" s="86" t="s">
        <v>15</v>
      </c>
      <c r="G21" s="86"/>
      <c r="H21" s="288">
        <f>H22+H26+H35+H36</f>
        <v>4239.91176</v>
      </c>
      <c r="I21" s="215"/>
      <c r="J21" s="84"/>
    </row>
    <row r="22" spans="1:10" ht="12.75" customHeight="1">
      <c r="A22" s="87" t="s">
        <v>197</v>
      </c>
      <c r="B22" s="88" t="s">
        <v>196</v>
      </c>
      <c r="C22" s="88" t="s">
        <v>10</v>
      </c>
      <c r="D22" s="88" t="s">
        <v>11</v>
      </c>
      <c r="E22" s="88" t="s">
        <v>14</v>
      </c>
      <c r="F22" s="88" t="s">
        <v>15</v>
      </c>
      <c r="G22" s="88" t="s">
        <v>198</v>
      </c>
      <c r="H22" s="288">
        <f>H23+H24+H25</f>
        <v>3506.5</v>
      </c>
      <c r="I22" s="215"/>
      <c r="J22" s="229"/>
    </row>
    <row r="23" spans="1:10" ht="12.75" customHeight="1">
      <c r="A23" s="87" t="s">
        <v>199</v>
      </c>
      <c r="B23" s="86" t="s">
        <v>196</v>
      </c>
      <c r="C23" s="88" t="s">
        <v>10</v>
      </c>
      <c r="D23" s="88" t="s">
        <v>11</v>
      </c>
      <c r="E23" s="88" t="s">
        <v>14</v>
      </c>
      <c r="F23" s="88" t="s">
        <v>15</v>
      </c>
      <c r="G23" s="88" t="s">
        <v>200</v>
      </c>
      <c r="H23" s="289">
        <v>2699.4</v>
      </c>
      <c r="I23" s="215"/>
      <c r="J23" s="58"/>
    </row>
    <row r="24" spans="1:10" ht="12.75" customHeight="1">
      <c r="A24" s="87" t="s">
        <v>201</v>
      </c>
      <c r="B24" s="88" t="s">
        <v>196</v>
      </c>
      <c r="C24" s="88" t="s">
        <v>10</v>
      </c>
      <c r="D24" s="88" t="s">
        <v>11</v>
      </c>
      <c r="E24" s="88" t="s">
        <v>14</v>
      </c>
      <c r="F24" s="88" t="s">
        <v>15</v>
      </c>
      <c r="G24" s="88" t="s">
        <v>202</v>
      </c>
      <c r="H24" s="289">
        <v>1.9</v>
      </c>
      <c r="I24" s="215"/>
      <c r="J24" s="58"/>
    </row>
    <row r="25" spans="1:10" ht="12.75" customHeight="1">
      <c r="A25" s="87" t="s">
        <v>203</v>
      </c>
      <c r="B25" s="86" t="s">
        <v>196</v>
      </c>
      <c r="C25" s="88" t="s">
        <v>10</v>
      </c>
      <c r="D25" s="88" t="s">
        <v>11</v>
      </c>
      <c r="E25" s="88" t="s">
        <v>14</v>
      </c>
      <c r="F25" s="88" t="s">
        <v>15</v>
      </c>
      <c r="G25" s="88" t="s">
        <v>204</v>
      </c>
      <c r="H25" s="289">
        <v>805.2</v>
      </c>
      <c r="I25" s="215"/>
      <c r="J25" s="58"/>
    </row>
    <row r="26" spans="1:10" ht="12.75" customHeight="1">
      <c r="A26" s="87" t="s">
        <v>205</v>
      </c>
      <c r="B26" s="88" t="s">
        <v>196</v>
      </c>
      <c r="C26" s="88" t="s">
        <v>10</v>
      </c>
      <c r="D26" s="88" t="s">
        <v>11</v>
      </c>
      <c r="E26" s="88" t="s">
        <v>14</v>
      </c>
      <c r="F26" s="88" t="s">
        <v>15</v>
      </c>
      <c r="G26" s="88" t="s">
        <v>206</v>
      </c>
      <c r="H26" s="288">
        <f>H27+H28+H29+H30+H31+H32</f>
        <v>369.991</v>
      </c>
      <c r="I26" s="215"/>
      <c r="J26" s="58"/>
    </row>
    <row r="27" spans="1:10" ht="12.75" customHeight="1">
      <c r="A27" s="87" t="s">
        <v>207</v>
      </c>
      <c r="B27" s="86" t="s">
        <v>196</v>
      </c>
      <c r="C27" s="88" t="s">
        <v>10</v>
      </c>
      <c r="D27" s="88" t="s">
        <v>11</v>
      </c>
      <c r="E27" s="88" t="s">
        <v>14</v>
      </c>
      <c r="F27" s="88" t="s">
        <v>15</v>
      </c>
      <c r="G27" s="88" t="s">
        <v>208</v>
      </c>
      <c r="H27" s="289">
        <v>120</v>
      </c>
      <c r="I27" s="215"/>
      <c r="J27" s="58"/>
    </row>
    <row r="28" spans="1:10" ht="12.75" customHeight="1">
      <c r="A28" s="87" t="s">
        <v>209</v>
      </c>
      <c r="B28" s="88" t="s">
        <v>196</v>
      </c>
      <c r="C28" s="88" t="s">
        <v>10</v>
      </c>
      <c r="D28" s="88" t="s">
        <v>11</v>
      </c>
      <c r="E28" s="88" t="s">
        <v>14</v>
      </c>
      <c r="F28" s="88" t="s">
        <v>15</v>
      </c>
      <c r="G28" s="88" t="s">
        <v>210</v>
      </c>
      <c r="H28" s="289">
        <v>9.3</v>
      </c>
      <c r="I28" s="215"/>
      <c r="J28" s="58"/>
    </row>
    <row r="29" spans="1:10" ht="12.75" customHeight="1">
      <c r="A29" s="87" t="s">
        <v>211</v>
      </c>
      <c r="B29" s="86" t="s">
        <v>196</v>
      </c>
      <c r="C29" s="88" t="s">
        <v>10</v>
      </c>
      <c r="D29" s="88" t="s">
        <v>11</v>
      </c>
      <c r="E29" s="88" t="s">
        <v>14</v>
      </c>
      <c r="F29" s="88" t="s">
        <v>15</v>
      </c>
      <c r="G29" s="88">
        <v>223</v>
      </c>
      <c r="H29" s="289">
        <v>83.3</v>
      </c>
      <c r="I29" s="215"/>
      <c r="J29" s="58"/>
    </row>
    <row r="30" spans="1:10" ht="12.75" customHeight="1">
      <c r="A30" s="87" t="s">
        <v>212</v>
      </c>
      <c r="B30" s="88" t="s">
        <v>196</v>
      </c>
      <c r="C30" s="88" t="s">
        <v>10</v>
      </c>
      <c r="D30" s="88" t="s">
        <v>11</v>
      </c>
      <c r="E30" s="88" t="s">
        <v>14</v>
      </c>
      <c r="F30" s="88" t="s">
        <v>15</v>
      </c>
      <c r="G30" s="88">
        <v>224</v>
      </c>
      <c r="H30" s="289">
        <v>7.391</v>
      </c>
      <c r="I30" s="215"/>
      <c r="J30" s="58"/>
    </row>
    <row r="31" spans="1:10" ht="12.75" customHeight="1">
      <c r="A31" s="87" t="s">
        <v>213</v>
      </c>
      <c r="B31" s="86" t="s">
        <v>196</v>
      </c>
      <c r="C31" s="88" t="s">
        <v>10</v>
      </c>
      <c r="D31" s="88" t="s">
        <v>11</v>
      </c>
      <c r="E31" s="88" t="s">
        <v>14</v>
      </c>
      <c r="F31" s="88" t="s">
        <v>15</v>
      </c>
      <c r="G31" s="88" t="s">
        <v>214</v>
      </c>
      <c r="H31" s="289">
        <v>50</v>
      </c>
      <c r="I31" s="215"/>
      <c r="J31" s="58"/>
    </row>
    <row r="32" spans="1:10" ht="12.75" customHeight="1">
      <c r="A32" s="87" t="s">
        <v>215</v>
      </c>
      <c r="B32" s="88" t="s">
        <v>196</v>
      </c>
      <c r="C32" s="88" t="s">
        <v>10</v>
      </c>
      <c r="D32" s="88" t="s">
        <v>11</v>
      </c>
      <c r="E32" s="88" t="s">
        <v>14</v>
      </c>
      <c r="F32" s="88" t="s">
        <v>15</v>
      </c>
      <c r="G32" s="88" t="s">
        <v>216</v>
      </c>
      <c r="H32" s="289">
        <v>100</v>
      </c>
      <c r="I32" s="215"/>
      <c r="J32" s="58"/>
    </row>
    <row r="33" spans="1:10" ht="12.75" customHeight="1" hidden="1">
      <c r="A33" s="87" t="s">
        <v>217</v>
      </c>
      <c r="B33" s="86" t="s">
        <v>196</v>
      </c>
      <c r="C33" s="88" t="s">
        <v>10</v>
      </c>
      <c r="D33" s="88" t="s">
        <v>11</v>
      </c>
      <c r="E33" s="88" t="s">
        <v>14</v>
      </c>
      <c r="F33" s="88" t="s">
        <v>15</v>
      </c>
      <c r="G33" s="88" t="s">
        <v>218</v>
      </c>
      <c r="H33" s="288"/>
      <c r="I33" s="215"/>
      <c r="J33" s="58"/>
    </row>
    <row r="34" spans="1:10" ht="12.75" customHeight="1" hidden="1">
      <c r="A34" s="87" t="s">
        <v>219</v>
      </c>
      <c r="B34" s="88" t="s">
        <v>196</v>
      </c>
      <c r="C34" s="88" t="s">
        <v>10</v>
      </c>
      <c r="D34" s="88" t="s">
        <v>11</v>
      </c>
      <c r="E34" s="88" t="s">
        <v>14</v>
      </c>
      <c r="F34" s="88" t="s">
        <v>15</v>
      </c>
      <c r="G34" s="88">
        <v>262</v>
      </c>
      <c r="H34" s="289"/>
      <c r="I34" s="215"/>
      <c r="J34" s="58"/>
    </row>
    <row r="35" spans="1:10" ht="12.75" customHeight="1">
      <c r="A35" s="87" t="s">
        <v>25</v>
      </c>
      <c r="B35" s="86" t="s">
        <v>196</v>
      </c>
      <c r="C35" s="88" t="s">
        <v>10</v>
      </c>
      <c r="D35" s="88" t="s">
        <v>11</v>
      </c>
      <c r="E35" s="88" t="s">
        <v>14</v>
      </c>
      <c r="F35" s="88" t="s">
        <v>15</v>
      </c>
      <c r="G35" s="88">
        <v>290</v>
      </c>
      <c r="H35" s="290">
        <f>22.2+7.04135</f>
        <v>29.24135</v>
      </c>
      <c r="I35" s="215"/>
      <c r="J35" s="58"/>
    </row>
    <row r="36" spans="1:10" ht="12.75" customHeight="1">
      <c r="A36" s="87" t="s">
        <v>220</v>
      </c>
      <c r="B36" s="88" t="s">
        <v>196</v>
      </c>
      <c r="C36" s="88" t="s">
        <v>10</v>
      </c>
      <c r="D36" s="88" t="s">
        <v>11</v>
      </c>
      <c r="E36" s="88" t="s">
        <v>14</v>
      </c>
      <c r="F36" s="88" t="s">
        <v>15</v>
      </c>
      <c r="G36" s="88" t="s">
        <v>221</v>
      </c>
      <c r="H36" s="288">
        <f>H37+H38</f>
        <v>334.17941</v>
      </c>
      <c r="I36" s="215"/>
      <c r="J36" s="58"/>
    </row>
    <row r="37" spans="1:10" ht="12.75" customHeight="1">
      <c r="A37" s="87" t="s">
        <v>222</v>
      </c>
      <c r="B37" s="86" t="s">
        <v>196</v>
      </c>
      <c r="C37" s="88" t="s">
        <v>10</v>
      </c>
      <c r="D37" s="88" t="s">
        <v>11</v>
      </c>
      <c r="E37" s="88" t="s">
        <v>14</v>
      </c>
      <c r="F37" s="88" t="s">
        <v>15</v>
      </c>
      <c r="G37" s="88">
        <v>310</v>
      </c>
      <c r="H37" s="289">
        <f>37.5+39.87941+30</f>
        <v>107.37941000000001</v>
      </c>
      <c r="I37" s="215"/>
      <c r="J37" s="58"/>
    </row>
    <row r="38" spans="1:10" ht="14.25" customHeight="1">
      <c r="A38" s="87" t="s">
        <v>223</v>
      </c>
      <c r="B38" s="88" t="s">
        <v>196</v>
      </c>
      <c r="C38" s="88" t="s">
        <v>10</v>
      </c>
      <c r="D38" s="88" t="s">
        <v>11</v>
      </c>
      <c r="E38" s="88" t="s">
        <v>14</v>
      </c>
      <c r="F38" s="88" t="s">
        <v>15</v>
      </c>
      <c r="G38" s="88" t="s">
        <v>224</v>
      </c>
      <c r="H38" s="289">
        <f>166.8+60</f>
        <v>226.8</v>
      </c>
      <c r="I38" s="215"/>
      <c r="J38" s="58"/>
    </row>
    <row r="39" spans="1:10" s="78" customFormat="1" ht="12.75" customHeight="1" hidden="1">
      <c r="A39" s="82" t="s">
        <v>16</v>
      </c>
      <c r="B39" s="83" t="s">
        <v>196</v>
      </c>
      <c r="C39" s="83" t="s">
        <v>10</v>
      </c>
      <c r="D39" s="83" t="s">
        <v>11</v>
      </c>
      <c r="E39" s="83" t="s">
        <v>17</v>
      </c>
      <c r="F39" s="83"/>
      <c r="G39" s="83"/>
      <c r="H39" s="291">
        <f>H40</f>
        <v>0</v>
      </c>
      <c r="I39" s="215"/>
      <c r="J39" s="79"/>
    </row>
    <row r="40" spans="1:10" ht="12.75" customHeight="1" hidden="1">
      <c r="A40" s="87" t="s">
        <v>33</v>
      </c>
      <c r="B40" s="86" t="s">
        <v>196</v>
      </c>
      <c r="C40" s="88" t="s">
        <v>10</v>
      </c>
      <c r="D40" s="88" t="s">
        <v>11</v>
      </c>
      <c r="E40" s="88" t="s">
        <v>17</v>
      </c>
      <c r="F40" s="88" t="s">
        <v>15</v>
      </c>
      <c r="G40" s="88"/>
      <c r="H40" s="289">
        <f>H41</f>
        <v>0</v>
      </c>
      <c r="I40" s="215"/>
      <c r="J40" s="58"/>
    </row>
    <row r="41" spans="1:10" ht="12.75" customHeight="1" hidden="1">
      <c r="A41" s="87" t="s">
        <v>225</v>
      </c>
      <c r="B41" s="88" t="s">
        <v>196</v>
      </c>
      <c r="C41" s="88" t="s">
        <v>10</v>
      </c>
      <c r="D41" s="88" t="s">
        <v>11</v>
      </c>
      <c r="E41" s="88" t="s">
        <v>17</v>
      </c>
      <c r="F41" s="88" t="s">
        <v>15</v>
      </c>
      <c r="G41" s="88" t="s">
        <v>226</v>
      </c>
      <c r="H41" s="289">
        <f>H42</f>
        <v>0</v>
      </c>
      <c r="I41" s="215"/>
      <c r="J41" s="58"/>
    </row>
    <row r="42" spans="1:10" ht="12.75" customHeight="1" hidden="1">
      <c r="A42" s="85" t="s">
        <v>25</v>
      </c>
      <c r="B42" s="86" t="s">
        <v>196</v>
      </c>
      <c r="C42" s="86" t="s">
        <v>10</v>
      </c>
      <c r="D42" s="86" t="s">
        <v>11</v>
      </c>
      <c r="E42" s="86" t="s">
        <v>17</v>
      </c>
      <c r="F42" s="86" t="s">
        <v>15</v>
      </c>
      <c r="G42" s="86">
        <v>290</v>
      </c>
      <c r="H42" s="289"/>
      <c r="I42" s="215"/>
      <c r="J42" s="84"/>
    </row>
    <row r="43" spans="1:10" s="78" customFormat="1" ht="27">
      <c r="A43" s="89" t="s">
        <v>227</v>
      </c>
      <c r="B43" s="83" t="s">
        <v>196</v>
      </c>
      <c r="C43" s="90" t="s">
        <v>10</v>
      </c>
      <c r="D43" s="90" t="s">
        <v>11</v>
      </c>
      <c r="E43" s="90" t="s">
        <v>18</v>
      </c>
      <c r="F43" s="90"/>
      <c r="G43" s="90"/>
      <c r="H43" s="287">
        <f>H44</f>
        <v>651</v>
      </c>
      <c r="I43" s="215"/>
      <c r="J43" s="79"/>
    </row>
    <row r="44" spans="1:10" ht="15.75" customHeight="1">
      <c r="A44" s="91" t="s">
        <v>33</v>
      </c>
      <c r="B44" s="88" t="s">
        <v>196</v>
      </c>
      <c r="C44" s="92" t="s">
        <v>10</v>
      </c>
      <c r="D44" s="92" t="s">
        <v>11</v>
      </c>
      <c r="E44" s="92" t="s">
        <v>18</v>
      </c>
      <c r="F44" s="92" t="s">
        <v>15</v>
      </c>
      <c r="G44" s="92"/>
      <c r="H44" s="288">
        <f>H45</f>
        <v>651</v>
      </c>
      <c r="I44" s="215"/>
      <c r="J44" s="58"/>
    </row>
    <row r="45" spans="1:10" ht="12.75" customHeight="1">
      <c r="A45" s="93" t="s">
        <v>225</v>
      </c>
      <c r="B45" s="86" t="s">
        <v>196</v>
      </c>
      <c r="C45" s="92" t="s">
        <v>10</v>
      </c>
      <c r="D45" s="92" t="s">
        <v>11</v>
      </c>
      <c r="E45" s="92" t="s">
        <v>18</v>
      </c>
      <c r="F45" s="92" t="s">
        <v>15</v>
      </c>
      <c r="G45" s="92" t="s">
        <v>226</v>
      </c>
      <c r="H45" s="290">
        <f>H46</f>
        <v>651</v>
      </c>
      <c r="I45" s="215"/>
      <c r="J45" s="58"/>
    </row>
    <row r="46" spans="1:10" ht="15" customHeight="1">
      <c r="A46" s="87" t="s">
        <v>197</v>
      </c>
      <c r="B46" s="86" t="s">
        <v>196</v>
      </c>
      <c r="C46" s="92" t="s">
        <v>10</v>
      </c>
      <c r="D46" s="92" t="s">
        <v>11</v>
      </c>
      <c r="E46" s="92" t="s">
        <v>18</v>
      </c>
      <c r="F46" s="92" t="s">
        <v>15</v>
      </c>
      <c r="G46" s="92" t="s">
        <v>198</v>
      </c>
      <c r="H46" s="290">
        <f>H51+H52</f>
        <v>651</v>
      </c>
      <c r="I46" s="215"/>
      <c r="J46" s="58"/>
    </row>
    <row r="47" spans="1:227" ht="12.75" customHeight="1" hidden="1">
      <c r="A47" s="93" t="s">
        <v>199</v>
      </c>
      <c r="B47" s="88" t="s">
        <v>196</v>
      </c>
      <c r="C47" s="92" t="s">
        <v>10</v>
      </c>
      <c r="D47" s="92" t="s">
        <v>11</v>
      </c>
      <c r="E47" s="92" t="s">
        <v>18</v>
      </c>
      <c r="F47" s="92" t="s">
        <v>15</v>
      </c>
      <c r="G47" s="92" t="s">
        <v>200</v>
      </c>
      <c r="H47" s="287">
        <f>H48</f>
        <v>0</v>
      </c>
      <c r="I47" s="215"/>
      <c r="J47" s="58"/>
      <c r="O47" s="94"/>
      <c r="P47" s="95"/>
      <c r="Q47" s="96"/>
      <c r="R47" s="96"/>
      <c r="S47" s="96"/>
      <c r="T47" s="96"/>
      <c r="U47" s="97"/>
      <c r="V47" s="96"/>
      <c r="W47" s="98"/>
      <c r="AA47" s="99"/>
      <c r="AI47" s="94"/>
      <c r="AJ47" s="95"/>
      <c r="AK47" s="96"/>
      <c r="AL47" s="96"/>
      <c r="AM47" s="96"/>
      <c r="AN47" s="96"/>
      <c r="AO47" s="97"/>
      <c r="AP47" s="96"/>
      <c r="AQ47" s="98"/>
      <c r="AU47" s="99"/>
      <c r="BC47" s="94"/>
      <c r="BD47" s="95"/>
      <c r="BE47" s="96"/>
      <c r="BF47" s="96"/>
      <c r="BG47" s="96"/>
      <c r="BH47" s="96"/>
      <c r="BI47" s="97"/>
      <c r="BJ47" s="96"/>
      <c r="BK47" s="98"/>
      <c r="BO47" s="99"/>
      <c r="BW47" s="94"/>
      <c r="BX47" s="95"/>
      <c r="BY47" s="96"/>
      <c r="BZ47" s="96"/>
      <c r="CA47" s="96"/>
      <c r="CB47" s="96"/>
      <c r="CC47" s="97"/>
      <c r="CD47" s="96"/>
      <c r="CE47" s="98"/>
      <c r="CI47" s="99"/>
      <c r="CQ47" s="94"/>
      <c r="CR47" s="95"/>
      <c r="CS47" s="96"/>
      <c r="CT47" s="96"/>
      <c r="CU47" s="96"/>
      <c r="CV47" s="96"/>
      <c r="CW47" s="97"/>
      <c r="CX47" s="96"/>
      <c r="CY47" s="98"/>
      <c r="DC47" s="99"/>
      <c r="DK47" s="94"/>
      <c r="DL47" s="95"/>
      <c r="DM47" s="96"/>
      <c r="DN47" s="96"/>
      <c r="DO47" s="96"/>
      <c r="DP47" s="96"/>
      <c r="DQ47" s="97"/>
      <c r="DR47" s="96"/>
      <c r="DS47" s="98"/>
      <c r="DW47" s="99"/>
      <c r="EE47" s="94"/>
      <c r="EF47" s="95"/>
      <c r="EG47" s="96"/>
      <c r="EH47" s="96"/>
      <c r="EI47" s="96"/>
      <c r="EJ47" s="96"/>
      <c r="EK47" s="97"/>
      <c r="EL47" s="96"/>
      <c r="EM47" s="98"/>
      <c r="EQ47" s="99"/>
      <c r="EY47" s="94"/>
      <c r="EZ47" s="95"/>
      <c r="FA47" s="96"/>
      <c r="FB47" s="96"/>
      <c r="FC47" s="96"/>
      <c r="FD47" s="96"/>
      <c r="FE47" s="97"/>
      <c r="FF47" s="96"/>
      <c r="FG47" s="98"/>
      <c r="FK47" s="99"/>
      <c r="FS47" s="94"/>
      <c r="FT47" s="95"/>
      <c r="FU47" s="96"/>
      <c r="FV47" s="96"/>
      <c r="FW47" s="96"/>
      <c r="FX47" s="96"/>
      <c r="FY47" s="97"/>
      <c r="FZ47" s="96"/>
      <c r="GA47" s="98"/>
      <c r="GE47" s="99"/>
      <c r="GM47" s="94"/>
      <c r="GN47" s="95"/>
      <c r="GO47" s="96"/>
      <c r="GP47" s="96"/>
      <c r="GQ47" s="96"/>
      <c r="GR47" s="96"/>
      <c r="GS47" s="97"/>
      <c r="GT47" s="96"/>
      <c r="GU47" s="98"/>
      <c r="GY47" s="99"/>
      <c r="HG47" s="94"/>
      <c r="HH47" s="95"/>
      <c r="HI47" s="96"/>
      <c r="HJ47" s="96"/>
      <c r="HK47" s="96"/>
      <c r="HL47" s="96"/>
      <c r="HM47" s="97"/>
      <c r="HN47" s="96"/>
      <c r="HO47" s="98"/>
      <c r="HS47" s="99"/>
    </row>
    <row r="48" spans="1:10" ht="12.75" customHeight="1" hidden="1">
      <c r="A48" s="93" t="s">
        <v>201</v>
      </c>
      <c r="B48" s="86" t="s">
        <v>196</v>
      </c>
      <c r="C48" s="92" t="s">
        <v>10</v>
      </c>
      <c r="D48" s="92" t="s">
        <v>11</v>
      </c>
      <c r="E48" s="92" t="s">
        <v>18</v>
      </c>
      <c r="F48" s="92" t="s">
        <v>15</v>
      </c>
      <c r="G48" s="92" t="s">
        <v>202</v>
      </c>
      <c r="H48" s="292">
        <f>H49</f>
        <v>0</v>
      </c>
      <c r="I48" s="215"/>
      <c r="J48" s="58"/>
    </row>
    <row r="49" spans="1:10" ht="12.75" customHeight="1" hidden="1">
      <c r="A49" s="93" t="s">
        <v>228</v>
      </c>
      <c r="B49" s="86" t="s">
        <v>196</v>
      </c>
      <c r="C49" s="92" t="s">
        <v>10</v>
      </c>
      <c r="D49" s="92" t="s">
        <v>11</v>
      </c>
      <c r="E49" s="92" t="s">
        <v>18</v>
      </c>
      <c r="F49" s="92" t="s">
        <v>15</v>
      </c>
      <c r="G49" s="92" t="s">
        <v>204</v>
      </c>
      <c r="H49" s="292">
        <f>H50</f>
        <v>0</v>
      </c>
      <c r="I49" s="215"/>
      <c r="J49" s="58"/>
    </row>
    <row r="50" spans="1:10" ht="12.75" customHeight="1" hidden="1">
      <c r="A50" s="87" t="s">
        <v>215</v>
      </c>
      <c r="B50" s="88" t="s">
        <v>196</v>
      </c>
      <c r="C50" s="88" t="s">
        <v>10</v>
      </c>
      <c r="D50" s="88" t="s">
        <v>19</v>
      </c>
      <c r="E50" s="88" t="s">
        <v>20</v>
      </c>
      <c r="F50" s="88" t="s">
        <v>15</v>
      </c>
      <c r="G50" s="88">
        <v>290</v>
      </c>
      <c r="H50" s="293"/>
      <c r="I50" s="215"/>
      <c r="J50" s="58"/>
    </row>
    <row r="51" spans="1:10" ht="12.75" customHeight="1">
      <c r="A51" s="93" t="s">
        <v>199</v>
      </c>
      <c r="B51" s="86" t="s">
        <v>196</v>
      </c>
      <c r="C51" s="92" t="s">
        <v>10</v>
      </c>
      <c r="D51" s="92" t="s">
        <v>11</v>
      </c>
      <c r="E51" s="92" t="s">
        <v>18</v>
      </c>
      <c r="F51" s="92" t="s">
        <v>15</v>
      </c>
      <c r="G51" s="92" t="s">
        <v>200</v>
      </c>
      <c r="H51" s="289">
        <v>500</v>
      </c>
      <c r="I51" s="215"/>
      <c r="J51" s="58"/>
    </row>
    <row r="52" spans="1:10" ht="12.75" customHeight="1">
      <c r="A52" s="87" t="s">
        <v>203</v>
      </c>
      <c r="B52" s="86" t="s">
        <v>196</v>
      </c>
      <c r="C52" s="92" t="s">
        <v>10</v>
      </c>
      <c r="D52" s="92" t="s">
        <v>11</v>
      </c>
      <c r="E52" s="92" t="s">
        <v>18</v>
      </c>
      <c r="F52" s="92" t="s">
        <v>15</v>
      </c>
      <c r="G52" s="92" t="s">
        <v>204</v>
      </c>
      <c r="H52" s="289">
        <v>151</v>
      </c>
      <c r="I52" s="215"/>
      <c r="J52" s="58"/>
    </row>
    <row r="53" spans="1:10" ht="40.5">
      <c r="A53" s="100" t="s">
        <v>284</v>
      </c>
      <c r="B53" s="83" t="s">
        <v>196</v>
      </c>
      <c r="C53" s="90" t="s">
        <v>10</v>
      </c>
      <c r="D53" s="90" t="s">
        <v>11</v>
      </c>
      <c r="E53" s="90" t="s">
        <v>229</v>
      </c>
      <c r="F53" s="90"/>
      <c r="G53" s="90"/>
      <c r="H53" s="291">
        <f>H54</f>
        <v>4.1</v>
      </c>
      <c r="I53" s="215"/>
      <c r="J53" s="58"/>
    </row>
    <row r="54" spans="1:10" ht="12.75" customHeight="1">
      <c r="A54" s="85" t="s">
        <v>33</v>
      </c>
      <c r="B54" s="86" t="s">
        <v>196</v>
      </c>
      <c r="C54" s="92" t="s">
        <v>10</v>
      </c>
      <c r="D54" s="92" t="s">
        <v>11</v>
      </c>
      <c r="E54" s="92" t="s">
        <v>229</v>
      </c>
      <c r="F54" s="92" t="s">
        <v>15</v>
      </c>
      <c r="G54" s="92"/>
      <c r="H54" s="289">
        <f>H55</f>
        <v>4.1</v>
      </c>
      <c r="I54" s="215"/>
      <c r="J54" s="58"/>
    </row>
    <row r="55" spans="1:10" ht="12.75" customHeight="1">
      <c r="A55" s="87" t="s">
        <v>220</v>
      </c>
      <c r="B55" s="86" t="s">
        <v>196</v>
      </c>
      <c r="C55" s="92" t="s">
        <v>10</v>
      </c>
      <c r="D55" s="92" t="s">
        <v>11</v>
      </c>
      <c r="E55" s="92" t="s">
        <v>229</v>
      </c>
      <c r="F55" s="92" t="s">
        <v>15</v>
      </c>
      <c r="G55" s="92" t="s">
        <v>221</v>
      </c>
      <c r="H55" s="289">
        <f>H56</f>
        <v>4.1</v>
      </c>
      <c r="I55" s="215"/>
      <c r="J55" s="58"/>
    </row>
    <row r="56" spans="1:10" ht="12.75" customHeight="1">
      <c r="A56" s="87" t="s">
        <v>223</v>
      </c>
      <c r="B56" s="86" t="s">
        <v>196</v>
      </c>
      <c r="C56" s="92" t="s">
        <v>10</v>
      </c>
      <c r="D56" s="92" t="s">
        <v>11</v>
      </c>
      <c r="E56" s="92" t="s">
        <v>229</v>
      </c>
      <c r="F56" s="92" t="s">
        <v>15</v>
      </c>
      <c r="G56" s="92" t="s">
        <v>224</v>
      </c>
      <c r="H56" s="289">
        <v>4.1</v>
      </c>
      <c r="I56" s="215"/>
      <c r="J56" s="58"/>
    </row>
    <row r="57" spans="1:10" ht="12.75" customHeight="1" hidden="1">
      <c r="A57" s="101" t="s">
        <v>230</v>
      </c>
      <c r="B57" s="102" t="s">
        <v>196</v>
      </c>
      <c r="C57" s="102" t="s">
        <v>10</v>
      </c>
      <c r="D57" s="102" t="s">
        <v>19</v>
      </c>
      <c r="E57" s="102"/>
      <c r="F57" s="102"/>
      <c r="G57" s="102"/>
      <c r="H57" s="294">
        <f>H58</f>
        <v>0</v>
      </c>
      <c r="I57" s="215"/>
      <c r="J57" s="58"/>
    </row>
    <row r="58" spans="1:10" ht="12.75" customHeight="1" hidden="1">
      <c r="A58" s="103" t="s">
        <v>231</v>
      </c>
      <c r="B58" s="104" t="s">
        <v>196</v>
      </c>
      <c r="C58" s="104" t="s">
        <v>10</v>
      </c>
      <c r="D58" s="104" t="s">
        <v>19</v>
      </c>
      <c r="E58" s="104" t="s">
        <v>20</v>
      </c>
      <c r="F58" s="104"/>
      <c r="G58" s="104"/>
      <c r="H58" s="295">
        <f>H59</f>
        <v>0</v>
      </c>
      <c r="I58" s="215"/>
      <c r="J58" s="58"/>
    </row>
    <row r="59" spans="1:10" ht="12.75" customHeight="1" hidden="1">
      <c r="A59" s="105" t="s">
        <v>225</v>
      </c>
      <c r="B59" s="106" t="s">
        <v>196</v>
      </c>
      <c r="C59" s="106" t="s">
        <v>10</v>
      </c>
      <c r="D59" s="106" t="s">
        <v>19</v>
      </c>
      <c r="E59" s="106" t="s">
        <v>232</v>
      </c>
      <c r="F59" s="106" t="s">
        <v>15</v>
      </c>
      <c r="G59" s="106">
        <v>200</v>
      </c>
      <c r="H59" s="289">
        <f>H60</f>
        <v>0</v>
      </c>
      <c r="I59" s="215"/>
      <c r="J59" s="58"/>
    </row>
    <row r="60" spans="1:10" ht="12.75" customHeight="1" hidden="1">
      <c r="A60" s="105" t="s">
        <v>25</v>
      </c>
      <c r="B60" s="106" t="s">
        <v>196</v>
      </c>
      <c r="C60" s="106" t="s">
        <v>10</v>
      </c>
      <c r="D60" s="106" t="s">
        <v>19</v>
      </c>
      <c r="E60" s="106" t="s">
        <v>20</v>
      </c>
      <c r="F60" s="106" t="s">
        <v>15</v>
      </c>
      <c r="G60" s="106">
        <v>290</v>
      </c>
      <c r="H60" s="289"/>
      <c r="I60" s="215"/>
      <c r="J60" s="58"/>
    </row>
    <row r="61" spans="1:10" s="78" customFormat="1" ht="12.75" customHeight="1">
      <c r="A61" s="107" t="s">
        <v>21</v>
      </c>
      <c r="B61" s="77" t="s">
        <v>196</v>
      </c>
      <c r="C61" s="77" t="s">
        <v>10</v>
      </c>
      <c r="D61" s="108" t="s">
        <v>233</v>
      </c>
      <c r="E61" s="108"/>
      <c r="F61" s="108"/>
      <c r="G61" s="108"/>
      <c r="H61" s="294">
        <f>H62</f>
        <v>200</v>
      </c>
      <c r="I61" s="215"/>
      <c r="J61" s="109"/>
    </row>
    <row r="62" spans="1:227" s="78" customFormat="1" ht="12.75" customHeight="1">
      <c r="A62" s="82" t="s">
        <v>21</v>
      </c>
      <c r="B62" s="83" t="s">
        <v>196</v>
      </c>
      <c r="C62" s="83" t="s">
        <v>10</v>
      </c>
      <c r="D62" s="83" t="s">
        <v>233</v>
      </c>
      <c r="E62" s="110" t="s">
        <v>24</v>
      </c>
      <c r="F62" s="83"/>
      <c r="G62" s="83"/>
      <c r="H62" s="287">
        <f>H63</f>
        <v>200</v>
      </c>
      <c r="I62" s="215"/>
      <c r="J62" s="79"/>
      <c r="O62" s="94"/>
      <c r="P62" s="111"/>
      <c r="Q62" s="112"/>
      <c r="R62" s="112"/>
      <c r="S62" s="112"/>
      <c r="T62" s="112"/>
      <c r="U62" s="113"/>
      <c r="V62" s="112"/>
      <c r="W62" s="114"/>
      <c r="AA62" s="94"/>
      <c r="AI62" s="94"/>
      <c r="AJ62" s="111"/>
      <c r="AK62" s="112"/>
      <c r="AL62" s="112"/>
      <c r="AM62" s="112"/>
      <c r="AN62" s="112"/>
      <c r="AO62" s="113"/>
      <c r="AP62" s="112"/>
      <c r="AQ62" s="114"/>
      <c r="AU62" s="94"/>
      <c r="BC62" s="94"/>
      <c r="BD62" s="111"/>
      <c r="BE62" s="112"/>
      <c r="BF62" s="112"/>
      <c r="BG62" s="112"/>
      <c r="BH62" s="112"/>
      <c r="BI62" s="113"/>
      <c r="BJ62" s="112"/>
      <c r="BK62" s="114"/>
      <c r="BO62" s="94"/>
      <c r="BW62" s="94"/>
      <c r="BX62" s="111"/>
      <c r="BY62" s="112"/>
      <c r="BZ62" s="112"/>
      <c r="CA62" s="112"/>
      <c r="CB62" s="112"/>
      <c r="CC62" s="113"/>
      <c r="CD62" s="112"/>
      <c r="CE62" s="114"/>
      <c r="CI62" s="94"/>
      <c r="CQ62" s="94"/>
      <c r="CR62" s="111"/>
      <c r="CS62" s="112"/>
      <c r="CT62" s="112"/>
      <c r="CU62" s="112"/>
      <c r="CV62" s="112"/>
      <c r="CW62" s="113"/>
      <c r="CX62" s="112"/>
      <c r="CY62" s="114"/>
      <c r="DC62" s="94"/>
      <c r="DK62" s="94"/>
      <c r="DL62" s="111"/>
      <c r="DM62" s="112"/>
      <c r="DN62" s="112"/>
      <c r="DO62" s="112"/>
      <c r="DP62" s="112"/>
      <c r="DQ62" s="113"/>
      <c r="DR62" s="112"/>
      <c r="DS62" s="114"/>
      <c r="DW62" s="94"/>
      <c r="EE62" s="94"/>
      <c r="EF62" s="111"/>
      <c r="EG62" s="112"/>
      <c r="EH62" s="112"/>
      <c r="EI62" s="112"/>
      <c r="EJ62" s="112"/>
      <c r="EK62" s="113"/>
      <c r="EL62" s="112"/>
      <c r="EM62" s="114"/>
      <c r="EQ62" s="94"/>
      <c r="EY62" s="94"/>
      <c r="EZ62" s="111"/>
      <c r="FA62" s="112"/>
      <c r="FB62" s="112"/>
      <c r="FC62" s="112"/>
      <c r="FD62" s="112"/>
      <c r="FE62" s="113"/>
      <c r="FF62" s="112"/>
      <c r="FG62" s="114"/>
      <c r="FK62" s="94"/>
      <c r="FS62" s="94"/>
      <c r="FT62" s="111"/>
      <c r="FU62" s="112"/>
      <c r="FV62" s="112"/>
      <c r="FW62" s="112"/>
      <c r="FX62" s="112"/>
      <c r="FY62" s="113"/>
      <c r="FZ62" s="112"/>
      <c r="GA62" s="114"/>
      <c r="GE62" s="94"/>
      <c r="GM62" s="94"/>
      <c r="GN62" s="111"/>
      <c r="GO62" s="112"/>
      <c r="GP62" s="112"/>
      <c r="GQ62" s="112"/>
      <c r="GR62" s="112"/>
      <c r="GS62" s="113"/>
      <c r="GT62" s="112"/>
      <c r="GU62" s="114"/>
      <c r="GY62" s="94"/>
      <c r="HG62" s="94"/>
      <c r="HH62" s="111"/>
      <c r="HI62" s="112"/>
      <c r="HJ62" s="112"/>
      <c r="HK62" s="112"/>
      <c r="HL62" s="112"/>
      <c r="HM62" s="113"/>
      <c r="HN62" s="112"/>
      <c r="HO62" s="114"/>
      <c r="HS62" s="94"/>
    </row>
    <row r="63" spans="1:10" ht="12.75" customHeight="1">
      <c r="A63" s="85" t="s">
        <v>23</v>
      </c>
      <c r="B63" s="86" t="s">
        <v>196</v>
      </c>
      <c r="C63" s="86" t="s">
        <v>10</v>
      </c>
      <c r="D63" s="88" t="s">
        <v>233</v>
      </c>
      <c r="E63" s="86" t="s">
        <v>24</v>
      </c>
      <c r="F63" s="86" t="s">
        <v>26</v>
      </c>
      <c r="G63" s="86"/>
      <c r="H63" s="288">
        <f>H64</f>
        <v>200</v>
      </c>
      <c r="I63" s="215"/>
      <c r="J63" s="58"/>
    </row>
    <row r="64" spans="1:10" ht="12.75" customHeight="1">
      <c r="A64" s="87" t="s">
        <v>225</v>
      </c>
      <c r="B64" s="86" t="s">
        <v>196</v>
      </c>
      <c r="C64" s="88" t="s">
        <v>10</v>
      </c>
      <c r="D64" s="88" t="s">
        <v>233</v>
      </c>
      <c r="E64" s="88" t="s">
        <v>24</v>
      </c>
      <c r="F64" s="88" t="s">
        <v>26</v>
      </c>
      <c r="G64" s="88" t="s">
        <v>226</v>
      </c>
      <c r="H64" s="288">
        <f>H65</f>
        <v>200</v>
      </c>
      <c r="I64" s="215"/>
      <c r="J64" s="58"/>
    </row>
    <row r="65" spans="1:10" ht="14.25" customHeight="1">
      <c r="A65" s="87" t="s">
        <v>25</v>
      </c>
      <c r="B65" s="86" t="s">
        <v>196</v>
      </c>
      <c r="C65" s="88" t="s">
        <v>10</v>
      </c>
      <c r="D65" s="88" t="s">
        <v>233</v>
      </c>
      <c r="E65" s="88" t="s">
        <v>24</v>
      </c>
      <c r="F65" s="88" t="s">
        <v>26</v>
      </c>
      <c r="G65" s="88" t="s">
        <v>234</v>
      </c>
      <c r="H65" s="289">
        <v>200</v>
      </c>
      <c r="I65" s="215"/>
      <c r="J65" s="58"/>
    </row>
    <row r="66" spans="1:10" ht="25.5" hidden="1">
      <c r="A66" s="115" t="s">
        <v>27</v>
      </c>
      <c r="B66" s="116"/>
      <c r="C66" s="117" t="s">
        <v>28</v>
      </c>
      <c r="D66" s="75"/>
      <c r="E66" s="75"/>
      <c r="F66" s="75"/>
      <c r="G66" s="74"/>
      <c r="H66" s="283">
        <f>H67</f>
        <v>0</v>
      </c>
      <c r="I66" s="215"/>
      <c r="J66" s="58"/>
    </row>
    <row r="67" spans="1:227" ht="12.75" customHeight="1" hidden="1">
      <c r="A67" s="118" t="s">
        <v>29</v>
      </c>
      <c r="B67" s="77" t="s">
        <v>196</v>
      </c>
      <c r="C67" s="77" t="s">
        <v>28</v>
      </c>
      <c r="D67" s="77" t="s">
        <v>30</v>
      </c>
      <c r="E67" s="77"/>
      <c r="F67" s="77"/>
      <c r="G67" s="77"/>
      <c r="H67" s="285">
        <f>H68</f>
        <v>0</v>
      </c>
      <c r="I67" s="215"/>
      <c r="J67" s="58"/>
      <c r="O67" s="94"/>
      <c r="P67" s="95"/>
      <c r="Q67" s="96"/>
      <c r="R67" s="96"/>
      <c r="S67" s="96"/>
      <c r="T67" s="96"/>
      <c r="U67" s="97"/>
      <c r="V67" s="96"/>
      <c r="W67" s="98"/>
      <c r="AA67" s="99"/>
      <c r="AI67" s="94"/>
      <c r="AJ67" s="95"/>
      <c r="AK67" s="96"/>
      <c r="AL67" s="96"/>
      <c r="AM67" s="96"/>
      <c r="AN67" s="96"/>
      <c r="AO67" s="97"/>
      <c r="AP67" s="96"/>
      <c r="AQ67" s="98"/>
      <c r="AU67" s="99"/>
      <c r="BC67" s="94"/>
      <c r="BD67" s="95"/>
      <c r="BE67" s="96"/>
      <c r="BF67" s="96"/>
      <c r="BG67" s="96"/>
      <c r="BH67" s="96"/>
      <c r="BI67" s="97"/>
      <c r="BJ67" s="96"/>
      <c r="BK67" s="98"/>
      <c r="BO67" s="99"/>
      <c r="BW67" s="94"/>
      <c r="BX67" s="95"/>
      <c r="BY67" s="96"/>
      <c r="BZ67" s="96"/>
      <c r="CA67" s="96"/>
      <c r="CB67" s="96"/>
      <c r="CC67" s="97"/>
      <c r="CD67" s="96"/>
      <c r="CE67" s="98"/>
      <c r="CI67" s="99"/>
      <c r="CQ67" s="94"/>
      <c r="CR67" s="95"/>
      <c r="CS67" s="96"/>
      <c r="CT67" s="96"/>
      <c r="CU67" s="96"/>
      <c r="CV67" s="96"/>
      <c r="CW67" s="97"/>
      <c r="CX67" s="96"/>
      <c r="CY67" s="98"/>
      <c r="DC67" s="99"/>
      <c r="DK67" s="94"/>
      <c r="DL67" s="95"/>
      <c r="DM67" s="96"/>
      <c r="DN67" s="96"/>
      <c r="DO67" s="96"/>
      <c r="DP67" s="96"/>
      <c r="DQ67" s="97"/>
      <c r="DR67" s="96"/>
      <c r="DS67" s="98"/>
      <c r="DW67" s="99"/>
      <c r="EE67" s="94"/>
      <c r="EF67" s="95"/>
      <c r="EG67" s="96"/>
      <c r="EH67" s="96"/>
      <c r="EI67" s="96"/>
      <c r="EJ67" s="96"/>
      <c r="EK67" s="97"/>
      <c r="EL67" s="96"/>
      <c r="EM67" s="98"/>
      <c r="EQ67" s="99"/>
      <c r="EY67" s="94"/>
      <c r="EZ67" s="95"/>
      <c r="FA67" s="96"/>
      <c r="FB67" s="96"/>
      <c r="FC67" s="96"/>
      <c r="FD67" s="96"/>
      <c r="FE67" s="97"/>
      <c r="FF67" s="96"/>
      <c r="FG67" s="98"/>
      <c r="FK67" s="99"/>
      <c r="FS67" s="94"/>
      <c r="FT67" s="95"/>
      <c r="FU67" s="96"/>
      <c r="FV67" s="96"/>
      <c r="FW67" s="96"/>
      <c r="FX67" s="96"/>
      <c r="FY67" s="97"/>
      <c r="FZ67" s="96"/>
      <c r="GA67" s="98"/>
      <c r="GE67" s="99"/>
      <c r="GM67" s="94"/>
      <c r="GN67" s="95"/>
      <c r="GO67" s="96"/>
      <c r="GP67" s="96"/>
      <c r="GQ67" s="96"/>
      <c r="GR67" s="96"/>
      <c r="GS67" s="97"/>
      <c r="GT67" s="96"/>
      <c r="GU67" s="98"/>
      <c r="GY67" s="99"/>
      <c r="HG67" s="94"/>
      <c r="HH67" s="95"/>
      <c r="HI67" s="96"/>
      <c r="HJ67" s="96"/>
      <c r="HK67" s="96"/>
      <c r="HL67" s="96"/>
      <c r="HM67" s="97"/>
      <c r="HN67" s="96"/>
      <c r="HO67" s="98"/>
      <c r="HS67" s="99"/>
    </row>
    <row r="68" spans="1:10" ht="12.75" customHeight="1" hidden="1">
      <c r="A68" s="119" t="s">
        <v>31</v>
      </c>
      <c r="B68" s="83" t="s">
        <v>196</v>
      </c>
      <c r="C68" s="83" t="s">
        <v>28</v>
      </c>
      <c r="D68" s="83" t="s">
        <v>30</v>
      </c>
      <c r="E68" s="83" t="s">
        <v>32</v>
      </c>
      <c r="F68" s="83"/>
      <c r="G68" s="83"/>
      <c r="H68" s="287">
        <f>H69</f>
        <v>0</v>
      </c>
      <c r="I68" s="215"/>
      <c r="J68" s="58"/>
    </row>
    <row r="69" spans="1:10" ht="13.5" customHeight="1" hidden="1">
      <c r="A69" s="120" t="s">
        <v>33</v>
      </c>
      <c r="B69" s="121" t="s">
        <v>196</v>
      </c>
      <c r="C69" s="88" t="s">
        <v>28</v>
      </c>
      <c r="D69" s="88" t="s">
        <v>30</v>
      </c>
      <c r="E69" s="88" t="s">
        <v>32</v>
      </c>
      <c r="F69" s="88" t="s">
        <v>15</v>
      </c>
      <c r="G69" s="88"/>
      <c r="H69" s="288">
        <f>H72+H75</f>
        <v>0</v>
      </c>
      <c r="I69" s="215"/>
      <c r="J69" s="58"/>
    </row>
    <row r="70" spans="1:10" ht="12.75" customHeight="1" hidden="1">
      <c r="A70" s="120" t="s">
        <v>225</v>
      </c>
      <c r="B70" s="88" t="s">
        <v>196</v>
      </c>
      <c r="C70" s="88" t="s">
        <v>28</v>
      </c>
      <c r="D70" s="88" t="s">
        <v>30</v>
      </c>
      <c r="E70" s="88" t="s">
        <v>32</v>
      </c>
      <c r="F70" s="88" t="s">
        <v>15</v>
      </c>
      <c r="G70" s="88" t="s">
        <v>226</v>
      </c>
      <c r="H70" s="289" t="e">
        <f>H71</f>
        <v>#REF!</v>
      </c>
      <c r="I70" s="215"/>
      <c r="J70" s="58"/>
    </row>
    <row r="71" spans="1:10" ht="12.75" customHeight="1" hidden="1">
      <c r="A71" s="120" t="s">
        <v>235</v>
      </c>
      <c r="B71" s="86" t="s">
        <v>196</v>
      </c>
      <c r="C71" s="88" t="s">
        <v>28</v>
      </c>
      <c r="D71" s="88" t="s">
        <v>30</v>
      </c>
      <c r="E71" s="88" t="s">
        <v>32</v>
      </c>
      <c r="F71" s="88" t="s">
        <v>15</v>
      </c>
      <c r="G71" s="88" t="s">
        <v>206</v>
      </c>
      <c r="H71" s="289" t="e">
        <f>"#REF!"</f>
        <v>#REF!</v>
      </c>
      <c r="I71" s="215"/>
      <c r="J71" s="58"/>
    </row>
    <row r="72" spans="1:10" ht="12.75" customHeight="1" hidden="1">
      <c r="A72" s="122" t="s">
        <v>220</v>
      </c>
      <c r="B72" s="86" t="s">
        <v>196</v>
      </c>
      <c r="C72" s="88" t="s">
        <v>28</v>
      </c>
      <c r="D72" s="88" t="s">
        <v>30</v>
      </c>
      <c r="E72" s="88" t="s">
        <v>32</v>
      </c>
      <c r="F72" s="88" t="s">
        <v>15</v>
      </c>
      <c r="G72" s="88" t="s">
        <v>221</v>
      </c>
      <c r="H72" s="290">
        <f>H73+H74</f>
        <v>0</v>
      </c>
      <c r="I72" s="215"/>
      <c r="J72" s="58"/>
    </row>
    <row r="73" spans="1:10" ht="12.75" customHeight="1" hidden="1">
      <c r="A73" s="122" t="s">
        <v>236</v>
      </c>
      <c r="B73" s="88" t="s">
        <v>196</v>
      </c>
      <c r="C73" s="88" t="s">
        <v>28</v>
      </c>
      <c r="D73" s="88" t="s">
        <v>30</v>
      </c>
      <c r="E73" s="88" t="s">
        <v>32</v>
      </c>
      <c r="F73" s="88" t="s">
        <v>15</v>
      </c>
      <c r="G73" s="88" t="s">
        <v>237</v>
      </c>
      <c r="H73" s="289">
        <f>100-75-15-10</f>
        <v>0</v>
      </c>
      <c r="I73" s="215"/>
      <c r="J73" s="58"/>
    </row>
    <row r="74" spans="1:10" ht="12.75" customHeight="1" hidden="1">
      <c r="A74" s="122" t="s">
        <v>223</v>
      </c>
      <c r="B74" s="86" t="s">
        <v>196</v>
      </c>
      <c r="C74" s="88" t="s">
        <v>28</v>
      </c>
      <c r="D74" s="88" t="s">
        <v>30</v>
      </c>
      <c r="E74" s="88" t="s">
        <v>32</v>
      </c>
      <c r="F74" s="88" t="s">
        <v>15</v>
      </c>
      <c r="G74" s="88" t="s">
        <v>224</v>
      </c>
      <c r="H74" s="289"/>
      <c r="I74" s="215"/>
      <c r="J74" s="58"/>
    </row>
    <row r="75" spans="1:10" ht="12.75" customHeight="1" hidden="1">
      <c r="A75" s="91" t="s">
        <v>238</v>
      </c>
      <c r="B75" s="86" t="s">
        <v>196</v>
      </c>
      <c r="C75" s="88" t="s">
        <v>28</v>
      </c>
      <c r="D75" s="88" t="s">
        <v>30</v>
      </c>
      <c r="E75" s="88" t="s">
        <v>32</v>
      </c>
      <c r="F75" s="88" t="s">
        <v>15</v>
      </c>
      <c r="G75" s="88" t="s">
        <v>216</v>
      </c>
      <c r="H75" s="289"/>
      <c r="I75" s="215"/>
      <c r="J75" s="58"/>
    </row>
    <row r="76" spans="1:10" ht="12.75" customHeight="1" hidden="1">
      <c r="A76" s="73" t="s">
        <v>239</v>
      </c>
      <c r="B76" s="116"/>
      <c r="C76" s="117" t="s">
        <v>11</v>
      </c>
      <c r="D76" s="75"/>
      <c r="E76" s="75"/>
      <c r="F76" s="75"/>
      <c r="G76" s="74"/>
      <c r="H76" s="283">
        <f>H77+H81+H97</f>
        <v>0</v>
      </c>
      <c r="I76" s="215"/>
      <c r="J76" s="58"/>
    </row>
    <row r="77" spans="1:227" ht="12.75" customHeight="1" hidden="1">
      <c r="A77" s="123" t="s">
        <v>34</v>
      </c>
      <c r="B77" s="77"/>
      <c r="C77" s="77" t="s">
        <v>11</v>
      </c>
      <c r="D77" s="77" t="s">
        <v>35</v>
      </c>
      <c r="E77" s="77"/>
      <c r="F77" s="77"/>
      <c r="G77" s="77"/>
      <c r="H77" s="285">
        <f>H78</f>
        <v>0</v>
      </c>
      <c r="I77" s="215"/>
      <c r="J77" s="58"/>
      <c r="O77" s="94"/>
      <c r="P77" s="95"/>
      <c r="Q77" s="96"/>
      <c r="R77" s="96"/>
      <c r="S77" s="96"/>
      <c r="T77" s="96"/>
      <c r="U77" s="97"/>
      <c r="V77" s="96"/>
      <c r="W77" s="98"/>
      <c r="AA77" s="99"/>
      <c r="AI77" s="94"/>
      <c r="AJ77" s="95"/>
      <c r="AK77" s="96"/>
      <c r="AL77" s="96"/>
      <c r="AM77" s="96"/>
      <c r="AN77" s="96"/>
      <c r="AO77" s="97"/>
      <c r="AP77" s="96"/>
      <c r="AQ77" s="98"/>
      <c r="AU77" s="99"/>
      <c r="BC77" s="94"/>
      <c r="BD77" s="95"/>
      <c r="BE77" s="96"/>
      <c r="BF77" s="96"/>
      <c r="BG77" s="96"/>
      <c r="BH77" s="96"/>
      <c r="BI77" s="97"/>
      <c r="BJ77" s="96"/>
      <c r="BK77" s="98"/>
      <c r="BO77" s="99"/>
      <c r="BW77" s="94"/>
      <c r="BX77" s="95"/>
      <c r="BY77" s="96"/>
      <c r="BZ77" s="96"/>
      <c r="CA77" s="96"/>
      <c r="CB77" s="96"/>
      <c r="CC77" s="97"/>
      <c r="CD77" s="96"/>
      <c r="CE77" s="98"/>
      <c r="CI77" s="99"/>
      <c r="CQ77" s="94"/>
      <c r="CR77" s="95"/>
      <c r="CS77" s="96"/>
      <c r="CT77" s="96"/>
      <c r="CU77" s="96"/>
      <c r="CV77" s="96"/>
      <c r="CW77" s="97"/>
      <c r="CX77" s="96"/>
      <c r="CY77" s="98"/>
      <c r="DC77" s="99"/>
      <c r="DK77" s="94"/>
      <c r="DL77" s="95"/>
      <c r="DM77" s="96"/>
      <c r="DN77" s="96"/>
      <c r="DO77" s="96"/>
      <c r="DP77" s="96"/>
      <c r="DQ77" s="97"/>
      <c r="DR77" s="96"/>
      <c r="DS77" s="98"/>
      <c r="DW77" s="99"/>
      <c r="EE77" s="94"/>
      <c r="EF77" s="95"/>
      <c r="EG77" s="96"/>
      <c r="EH77" s="96"/>
      <c r="EI77" s="96"/>
      <c r="EJ77" s="96"/>
      <c r="EK77" s="97"/>
      <c r="EL77" s="96"/>
      <c r="EM77" s="98"/>
      <c r="EQ77" s="99"/>
      <c r="EY77" s="94"/>
      <c r="EZ77" s="95"/>
      <c r="FA77" s="96"/>
      <c r="FB77" s="96"/>
      <c r="FC77" s="96"/>
      <c r="FD77" s="96"/>
      <c r="FE77" s="97"/>
      <c r="FF77" s="96"/>
      <c r="FG77" s="98"/>
      <c r="FK77" s="99"/>
      <c r="FS77" s="94"/>
      <c r="FT77" s="95"/>
      <c r="FU77" s="96"/>
      <c r="FV77" s="96"/>
      <c r="FW77" s="96"/>
      <c r="FX77" s="96"/>
      <c r="FY77" s="97"/>
      <c r="FZ77" s="96"/>
      <c r="GA77" s="98"/>
      <c r="GE77" s="99"/>
      <c r="GM77" s="94"/>
      <c r="GN77" s="95"/>
      <c r="GO77" s="96"/>
      <c r="GP77" s="96"/>
      <c r="GQ77" s="96"/>
      <c r="GR77" s="96"/>
      <c r="GS77" s="97"/>
      <c r="GT77" s="96"/>
      <c r="GU77" s="98"/>
      <c r="GY77" s="99"/>
      <c r="HG77" s="94"/>
      <c r="HH77" s="95"/>
      <c r="HI77" s="96"/>
      <c r="HJ77" s="96"/>
      <c r="HK77" s="96"/>
      <c r="HL77" s="96"/>
      <c r="HM77" s="97"/>
      <c r="HN77" s="96"/>
      <c r="HO77" s="98"/>
      <c r="HS77" s="99"/>
    </row>
    <row r="78" spans="1:10" ht="13.5" customHeight="1" hidden="1">
      <c r="A78" s="124" t="s">
        <v>287</v>
      </c>
      <c r="B78" s="83" t="s">
        <v>196</v>
      </c>
      <c r="C78" s="83" t="s">
        <v>11</v>
      </c>
      <c r="D78" s="83" t="s">
        <v>35</v>
      </c>
      <c r="E78" s="83" t="s">
        <v>240</v>
      </c>
      <c r="F78" s="83"/>
      <c r="G78" s="83"/>
      <c r="H78" s="287">
        <f>H79</f>
        <v>0</v>
      </c>
      <c r="I78" s="215"/>
      <c r="J78" s="58"/>
    </row>
    <row r="79" spans="1:10" ht="14.25" customHeight="1" hidden="1">
      <c r="A79" s="125" t="s">
        <v>288</v>
      </c>
      <c r="B79" s="86" t="s">
        <v>196</v>
      </c>
      <c r="C79" s="88" t="s">
        <v>11</v>
      </c>
      <c r="D79" s="88" t="s">
        <v>35</v>
      </c>
      <c r="E79" s="88" t="s">
        <v>240</v>
      </c>
      <c r="F79" s="88" t="s">
        <v>36</v>
      </c>
      <c r="G79" s="88">
        <v>240</v>
      </c>
      <c r="H79" s="296">
        <f>H80</f>
        <v>0</v>
      </c>
      <c r="I79" s="215"/>
      <c r="J79" s="58"/>
    </row>
    <row r="80" spans="1:10" ht="24.75" customHeight="1" hidden="1">
      <c r="A80" s="126" t="s">
        <v>241</v>
      </c>
      <c r="B80" s="88" t="s">
        <v>196</v>
      </c>
      <c r="C80" s="88" t="s">
        <v>11</v>
      </c>
      <c r="D80" s="88" t="s">
        <v>35</v>
      </c>
      <c r="E80" s="88" t="s">
        <v>240</v>
      </c>
      <c r="F80" s="88" t="s">
        <v>36</v>
      </c>
      <c r="G80" s="88" t="s">
        <v>242</v>
      </c>
      <c r="H80" s="289"/>
      <c r="I80" s="215"/>
      <c r="J80" s="58"/>
    </row>
    <row r="81" spans="1:10" s="78" customFormat="1" ht="12.75" customHeight="1" hidden="1">
      <c r="A81" s="127" t="s">
        <v>243</v>
      </c>
      <c r="B81" s="77"/>
      <c r="C81" s="77" t="s">
        <v>11</v>
      </c>
      <c r="D81" s="77" t="s">
        <v>38</v>
      </c>
      <c r="E81" s="77"/>
      <c r="F81" s="77"/>
      <c r="G81" s="77"/>
      <c r="H81" s="294">
        <f>H85+H82+H93+H89</f>
        <v>0</v>
      </c>
      <c r="I81" s="215"/>
      <c r="J81" s="79"/>
    </row>
    <row r="82" spans="1:10" s="78" customFormat="1" ht="12.75" customHeight="1" hidden="1">
      <c r="A82" s="124" t="s">
        <v>244</v>
      </c>
      <c r="B82" s="83" t="s">
        <v>196</v>
      </c>
      <c r="C82" s="83" t="s">
        <v>11</v>
      </c>
      <c r="D82" s="83" t="s">
        <v>38</v>
      </c>
      <c r="E82" s="83" t="s">
        <v>39</v>
      </c>
      <c r="F82" s="83"/>
      <c r="G82" s="83"/>
      <c r="H82" s="291">
        <f>H83</f>
        <v>0</v>
      </c>
      <c r="I82" s="215"/>
      <c r="J82" s="79"/>
    </row>
    <row r="83" spans="1:10" s="78" customFormat="1" ht="12.75" customHeight="1" hidden="1">
      <c r="A83" s="85" t="s">
        <v>225</v>
      </c>
      <c r="B83" s="121" t="s">
        <v>196</v>
      </c>
      <c r="C83" s="86" t="s">
        <v>11</v>
      </c>
      <c r="D83" s="121" t="s">
        <v>38</v>
      </c>
      <c r="E83" s="86" t="s">
        <v>39</v>
      </c>
      <c r="F83" s="86" t="s">
        <v>15</v>
      </c>
      <c r="G83" s="86"/>
      <c r="H83" s="289">
        <f>H84</f>
        <v>0</v>
      </c>
      <c r="I83" s="215"/>
      <c r="J83" s="79"/>
    </row>
    <row r="84" spans="1:10" s="78" customFormat="1" ht="12.75" customHeight="1" hidden="1">
      <c r="A84" s="87" t="s">
        <v>236</v>
      </c>
      <c r="B84" s="121" t="s">
        <v>196</v>
      </c>
      <c r="C84" s="86" t="s">
        <v>11</v>
      </c>
      <c r="D84" s="121" t="s">
        <v>38</v>
      </c>
      <c r="E84" s="86" t="s">
        <v>39</v>
      </c>
      <c r="F84" s="86" t="s">
        <v>15</v>
      </c>
      <c r="G84" s="86" t="s">
        <v>237</v>
      </c>
      <c r="H84" s="289"/>
      <c r="I84" s="215"/>
      <c r="J84" s="79"/>
    </row>
    <row r="85" spans="1:10" ht="48.75" customHeight="1" hidden="1">
      <c r="A85" s="82" t="s">
        <v>245</v>
      </c>
      <c r="B85" s="83" t="s">
        <v>196</v>
      </c>
      <c r="C85" s="83" t="s">
        <v>11</v>
      </c>
      <c r="D85" s="83" t="s">
        <v>38</v>
      </c>
      <c r="E85" s="128">
        <v>3150268</v>
      </c>
      <c r="F85" s="83"/>
      <c r="G85" s="83"/>
      <c r="H85" s="287">
        <f>H86</f>
        <v>0</v>
      </c>
      <c r="I85" s="215"/>
      <c r="J85" s="58"/>
    </row>
    <row r="86" spans="1:10" ht="12.75" customHeight="1" hidden="1">
      <c r="A86" s="85" t="s">
        <v>280</v>
      </c>
      <c r="B86" s="86" t="s">
        <v>196</v>
      </c>
      <c r="C86" s="86" t="s">
        <v>11</v>
      </c>
      <c r="D86" s="86" t="s">
        <v>38</v>
      </c>
      <c r="E86" s="86" t="s">
        <v>246</v>
      </c>
      <c r="F86" s="86" t="s">
        <v>247</v>
      </c>
      <c r="G86" s="86"/>
      <c r="H86" s="296">
        <f>H88</f>
        <v>0</v>
      </c>
      <c r="I86" s="215"/>
      <c r="J86" s="58"/>
    </row>
    <row r="87" spans="1:10" ht="12.75" customHeight="1" hidden="1">
      <c r="A87" s="85" t="s">
        <v>220</v>
      </c>
      <c r="B87" s="86" t="s">
        <v>196</v>
      </c>
      <c r="C87" s="86" t="s">
        <v>11</v>
      </c>
      <c r="D87" s="86" t="s">
        <v>38</v>
      </c>
      <c r="E87" s="86" t="s">
        <v>246</v>
      </c>
      <c r="F87" s="86" t="s">
        <v>247</v>
      </c>
      <c r="G87" s="86" t="s">
        <v>221</v>
      </c>
      <c r="H87" s="296">
        <f>H88</f>
        <v>0</v>
      </c>
      <c r="I87" s="215"/>
      <c r="J87" s="58"/>
    </row>
    <row r="88" spans="1:10" ht="12.75" customHeight="1" hidden="1">
      <c r="A88" s="87" t="s">
        <v>236</v>
      </c>
      <c r="B88" s="88" t="s">
        <v>196</v>
      </c>
      <c r="C88" s="86" t="s">
        <v>11</v>
      </c>
      <c r="D88" s="86" t="s">
        <v>38</v>
      </c>
      <c r="E88" s="86" t="s">
        <v>246</v>
      </c>
      <c r="F88" s="86" t="s">
        <v>247</v>
      </c>
      <c r="G88" s="86" t="s">
        <v>237</v>
      </c>
      <c r="H88" s="296"/>
      <c r="I88" s="215"/>
      <c r="J88" s="58"/>
    </row>
    <row r="89" spans="1:9" ht="40.5" hidden="1">
      <c r="A89" s="129" t="s">
        <v>279</v>
      </c>
      <c r="B89" s="130" t="s">
        <v>196</v>
      </c>
      <c r="C89" s="130" t="s">
        <v>11</v>
      </c>
      <c r="D89" s="130" t="s">
        <v>38</v>
      </c>
      <c r="E89" s="130" t="s">
        <v>278</v>
      </c>
      <c r="F89" s="130"/>
      <c r="G89" s="130"/>
      <c r="H89" s="293">
        <f>H90</f>
        <v>0</v>
      </c>
      <c r="I89" s="215"/>
    </row>
    <row r="90" spans="1:10" ht="12.75" customHeight="1" hidden="1">
      <c r="A90" s="85" t="s">
        <v>280</v>
      </c>
      <c r="B90" s="86" t="s">
        <v>196</v>
      </c>
      <c r="C90" s="86" t="s">
        <v>11</v>
      </c>
      <c r="D90" s="86" t="s">
        <v>38</v>
      </c>
      <c r="E90" s="86" t="s">
        <v>278</v>
      </c>
      <c r="F90" s="86" t="s">
        <v>247</v>
      </c>
      <c r="G90" s="86"/>
      <c r="H90" s="296">
        <f>H92</f>
        <v>0</v>
      </c>
      <c r="I90" s="215"/>
      <c r="J90" s="58"/>
    </row>
    <row r="91" spans="1:10" ht="12.75" customHeight="1" hidden="1">
      <c r="A91" s="85" t="s">
        <v>220</v>
      </c>
      <c r="B91" s="86" t="s">
        <v>196</v>
      </c>
      <c r="C91" s="86" t="s">
        <v>11</v>
      </c>
      <c r="D91" s="86" t="s">
        <v>38</v>
      </c>
      <c r="E91" s="86" t="s">
        <v>278</v>
      </c>
      <c r="F91" s="86" t="s">
        <v>247</v>
      </c>
      <c r="G91" s="86" t="s">
        <v>221</v>
      </c>
      <c r="H91" s="296">
        <f>H92</f>
        <v>0</v>
      </c>
      <c r="I91" s="215"/>
      <c r="J91" s="58"/>
    </row>
    <row r="92" spans="1:10" ht="12.75" customHeight="1" hidden="1">
      <c r="A92" s="87" t="s">
        <v>236</v>
      </c>
      <c r="B92" s="88" t="s">
        <v>196</v>
      </c>
      <c r="C92" s="86" t="s">
        <v>11</v>
      </c>
      <c r="D92" s="86" t="s">
        <v>38</v>
      </c>
      <c r="E92" s="86" t="s">
        <v>278</v>
      </c>
      <c r="F92" s="86" t="s">
        <v>247</v>
      </c>
      <c r="G92" s="86" t="s">
        <v>237</v>
      </c>
      <c r="H92" s="296"/>
      <c r="I92" s="215"/>
      <c r="J92" s="58"/>
    </row>
    <row r="93" spans="1:10" ht="27" hidden="1">
      <c r="A93" s="82" t="s">
        <v>369</v>
      </c>
      <c r="B93" s="83" t="s">
        <v>196</v>
      </c>
      <c r="C93" s="83" t="s">
        <v>11</v>
      </c>
      <c r="D93" s="83" t="s">
        <v>38</v>
      </c>
      <c r="E93" s="83" t="s">
        <v>368</v>
      </c>
      <c r="F93" s="83"/>
      <c r="G93" s="83"/>
      <c r="H93" s="287">
        <f>H94</f>
        <v>0</v>
      </c>
      <c r="I93" s="215"/>
      <c r="J93" s="58"/>
    </row>
    <row r="94" spans="1:10" ht="12.75" customHeight="1" hidden="1">
      <c r="A94" s="85" t="s">
        <v>280</v>
      </c>
      <c r="B94" s="86" t="s">
        <v>196</v>
      </c>
      <c r="C94" s="86" t="s">
        <v>11</v>
      </c>
      <c r="D94" s="86" t="s">
        <v>38</v>
      </c>
      <c r="E94" s="86" t="s">
        <v>368</v>
      </c>
      <c r="F94" s="86" t="s">
        <v>247</v>
      </c>
      <c r="G94" s="86"/>
      <c r="H94" s="296">
        <f>H96</f>
        <v>0</v>
      </c>
      <c r="I94" s="215"/>
      <c r="J94" s="58"/>
    </row>
    <row r="95" spans="1:10" ht="12.75" customHeight="1" hidden="1">
      <c r="A95" s="85" t="s">
        <v>220</v>
      </c>
      <c r="B95" s="86" t="s">
        <v>196</v>
      </c>
      <c r="C95" s="86" t="s">
        <v>11</v>
      </c>
      <c r="D95" s="86" t="s">
        <v>38</v>
      </c>
      <c r="E95" s="86" t="s">
        <v>368</v>
      </c>
      <c r="F95" s="86" t="s">
        <v>247</v>
      </c>
      <c r="G95" s="86" t="s">
        <v>221</v>
      </c>
      <c r="H95" s="296">
        <f>H96</f>
        <v>0</v>
      </c>
      <c r="I95" s="215"/>
      <c r="J95" s="58"/>
    </row>
    <row r="96" spans="1:10" ht="12.75" customHeight="1" hidden="1">
      <c r="A96" s="87" t="s">
        <v>236</v>
      </c>
      <c r="B96" s="88" t="s">
        <v>196</v>
      </c>
      <c r="C96" s="86" t="s">
        <v>11</v>
      </c>
      <c r="D96" s="86" t="s">
        <v>38</v>
      </c>
      <c r="E96" s="86" t="s">
        <v>368</v>
      </c>
      <c r="F96" s="86" t="s">
        <v>247</v>
      </c>
      <c r="G96" s="86" t="s">
        <v>237</v>
      </c>
      <c r="H96" s="296"/>
      <c r="I96" s="215"/>
      <c r="J96" s="58"/>
    </row>
    <row r="97" spans="1:10" s="78" customFormat="1" ht="12" customHeight="1" hidden="1">
      <c r="A97" s="127" t="s">
        <v>41</v>
      </c>
      <c r="B97" s="77"/>
      <c r="C97" s="77" t="s">
        <v>11</v>
      </c>
      <c r="D97" s="77" t="s">
        <v>22</v>
      </c>
      <c r="E97" s="77"/>
      <c r="F97" s="77"/>
      <c r="G97" s="77"/>
      <c r="H97" s="285">
        <f>H98+H103</f>
        <v>0</v>
      </c>
      <c r="I97" s="215"/>
      <c r="J97" s="79"/>
    </row>
    <row r="98" spans="1:227" ht="12.75" customHeight="1" hidden="1">
      <c r="A98" s="82" t="s">
        <v>42</v>
      </c>
      <c r="B98" s="83" t="s">
        <v>196</v>
      </c>
      <c r="C98" s="83" t="s">
        <v>11</v>
      </c>
      <c r="D98" s="83" t="s">
        <v>22</v>
      </c>
      <c r="E98" s="83" t="s">
        <v>43</v>
      </c>
      <c r="F98" s="83"/>
      <c r="G98" s="83"/>
      <c r="H98" s="287">
        <f>H99</f>
        <v>0</v>
      </c>
      <c r="I98" s="215"/>
      <c r="J98" s="58"/>
      <c r="O98" s="94"/>
      <c r="P98" s="95"/>
      <c r="Q98" s="96"/>
      <c r="R98" s="96"/>
      <c r="S98" s="96"/>
      <c r="T98" s="96"/>
      <c r="U98" s="97"/>
      <c r="V98" s="96"/>
      <c r="W98" s="98"/>
      <c r="AA98" s="99"/>
      <c r="AI98" s="94"/>
      <c r="AJ98" s="95"/>
      <c r="AK98" s="96"/>
      <c r="AL98" s="96"/>
      <c r="AM98" s="96"/>
      <c r="AN98" s="96"/>
      <c r="AO98" s="97"/>
      <c r="AP98" s="96"/>
      <c r="AQ98" s="98"/>
      <c r="AU98" s="99"/>
      <c r="BC98" s="94"/>
      <c r="BD98" s="95"/>
      <c r="BE98" s="96"/>
      <c r="BF98" s="96"/>
      <c r="BG98" s="96"/>
      <c r="BH98" s="96"/>
      <c r="BI98" s="97"/>
      <c r="BJ98" s="96"/>
      <c r="BK98" s="98"/>
      <c r="BO98" s="99"/>
      <c r="BW98" s="94"/>
      <c r="BX98" s="95"/>
      <c r="BY98" s="96"/>
      <c r="BZ98" s="96"/>
      <c r="CA98" s="96"/>
      <c r="CB98" s="96"/>
      <c r="CC98" s="97"/>
      <c r="CD98" s="96"/>
      <c r="CE98" s="98"/>
      <c r="CI98" s="99"/>
      <c r="CQ98" s="94"/>
      <c r="CR98" s="95"/>
      <c r="CS98" s="96"/>
      <c r="CT98" s="96"/>
      <c r="CU98" s="96"/>
      <c r="CV98" s="96"/>
      <c r="CW98" s="97"/>
      <c r="CX98" s="96"/>
      <c r="CY98" s="98"/>
      <c r="DC98" s="99"/>
      <c r="DK98" s="94"/>
      <c r="DL98" s="95"/>
      <c r="DM98" s="96"/>
      <c r="DN98" s="96"/>
      <c r="DO98" s="96"/>
      <c r="DP98" s="96"/>
      <c r="DQ98" s="97"/>
      <c r="DR98" s="96"/>
      <c r="DS98" s="98"/>
      <c r="DW98" s="99"/>
      <c r="EE98" s="94"/>
      <c r="EF98" s="95"/>
      <c r="EG98" s="96"/>
      <c r="EH98" s="96"/>
      <c r="EI98" s="96"/>
      <c r="EJ98" s="96"/>
      <c r="EK98" s="97"/>
      <c r="EL98" s="96"/>
      <c r="EM98" s="98"/>
      <c r="EQ98" s="99"/>
      <c r="EY98" s="94"/>
      <c r="EZ98" s="95"/>
      <c r="FA98" s="96"/>
      <c r="FB98" s="96"/>
      <c r="FC98" s="96"/>
      <c r="FD98" s="96"/>
      <c r="FE98" s="97"/>
      <c r="FF98" s="96"/>
      <c r="FG98" s="98"/>
      <c r="FK98" s="99"/>
      <c r="FS98" s="94"/>
      <c r="FT98" s="95"/>
      <c r="FU98" s="96"/>
      <c r="FV98" s="96"/>
      <c r="FW98" s="96"/>
      <c r="FX98" s="96"/>
      <c r="FY98" s="97"/>
      <c r="FZ98" s="96"/>
      <c r="GA98" s="98"/>
      <c r="GE98" s="99"/>
      <c r="GM98" s="94"/>
      <c r="GN98" s="95"/>
      <c r="GO98" s="96"/>
      <c r="GP98" s="96"/>
      <c r="GQ98" s="96"/>
      <c r="GR98" s="96"/>
      <c r="GS98" s="97"/>
      <c r="GT98" s="96"/>
      <c r="GU98" s="98"/>
      <c r="GY98" s="99"/>
      <c r="HG98" s="94"/>
      <c r="HH98" s="95"/>
      <c r="HI98" s="96"/>
      <c r="HJ98" s="96"/>
      <c r="HK98" s="96"/>
      <c r="HL98" s="96"/>
      <c r="HM98" s="97"/>
      <c r="HN98" s="96"/>
      <c r="HO98" s="98"/>
      <c r="HS98" s="99"/>
    </row>
    <row r="99" spans="1:10" ht="12.75" customHeight="1" hidden="1">
      <c r="A99" s="126" t="s">
        <v>33</v>
      </c>
      <c r="B99" s="86" t="s">
        <v>196</v>
      </c>
      <c r="C99" s="88" t="s">
        <v>11</v>
      </c>
      <c r="D99" s="88" t="s">
        <v>22</v>
      </c>
      <c r="E99" s="88" t="s">
        <v>43</v>
      </c>
      <c r="F99" s="88" t="s">
        <v>15</v>
      </c>
      <c r="G99" s="88"/>
      <c r="H99" s="296">
        <f>H100</f>
        <v>0</v>
      </c>
      <c r="I99" s="215"/>
      <c r="J99" s="58"/>
    </row>
    <row r="100" spans="1:10" ht="12.75" customHeight="1" hidden="1">
      <c r="A100" s="91" t="s">
        <v>225</v>
      </c>
      <c r="B100" s="88" t="s">
        <v>196</v>
      </c>
      <c r="C100" s="88" t="s">
        <v>11</v>
      </c>
      <c r="D100" s="88" t="s">
        <v>22</v>
      </c>
      <c r="E100" s="88" t="s">
        <v>43</v>
      </c>
      <c r="F100" s="88" t="s">
        <v>15</v>
      </c>
      <c r="G100" s="88" t="s">
        <v>226</v>
      </c>
      <c r="H100" s="296">
        <f>H101</f>
        <v>0</v>
      </c>
      <c r="I100" s="215"/>
      <c r="J100" s="58"/>
    </row>
    <row r="101" spans="1:10" ht="12.75" customHeight="1" hidden="1">
      <c r="A101" s="126" t="s">
        <v>235</v>
      </c>
      <c r="B101" s="86" t="s">
        <v>196</v>
      </c>
      <c r="C101" s="88" t="s">
        <v>11</v>
      </c>
      <c r="D101" s="88" t="s">
        <v>22</v>
      </c>
      <c r="E101" s="88" t="s">
        <v>43</v>
      </c>
      <c r="F101" s="88" t="s">
        <v>15</v>
      </c>
      <c r="G101" s="88" t="s">
        <v>206</v>
      </c>
      <c r="H101" s="296">
        <f>H102</f>
        <v>0</v>
      </c>
      <c r="I101" s="215"/>
      <c r="J101" s="58"/>
    </row>
    <row r="102" spans="1:10" ht="12.75" customHeight="1" hidden="1">
      <c r="A102" s="126" t="s">
        <v>238</v>
      </c>
      <c r="B102" s="86" t="s">
        <v>196</v>
      </c>
      <c r="C102" s="88" t="s">
        <v>11</v>
      </c>
      <c r="D102" s="88" t="s">
        <v>22</v>
      </c>
      <c r="E102" s="88" t="s">
        <v>43</v>
      </c>
      <c r="F102" s="88" t="s">
        <v>15</v>
      </c>
      <c r="G102" s="88" t="s">
        <v>216</v>
      </c>
      <c r="H102" s="289"/>
      <c r="I102" s="215"/>
      <c r="J102" s="58"/>
    </row>
    <row r="103" spans="1:10" ht="12.75" customHeight="1" hidden="1">
      <c r="A103" s="89" t="s">
        <v>44</v>
      </c>
      <c r="B103" s="83" t="s">
        <v>196</v>
      </c>
      <c r="C103" s="90" t="s">
        <v>11</v>
      </c>
      <c r="D103" s="90" t="s">
        <v>22</v>
      </c>
      <c r="E103" s="131">
        <v>3400300</v>
      </c>
      <c r="F103" s="83"/>
      <c r="G103" s="83"/>
      <c r="H103" s="291">
        <f>H104</f>
        <v>0</v>
      </c>
      <c r="I103" s="215"/>
      <c r="J103" s="58"/>
    </row>
    <row r="104" spans="1:10" ht="12.75" customHeight="1" hidden="1">
      <c r="A104" s="132" t="s">
        <v>33</v>
      </c>
      <c r="B104" s="88" t="s">
        <v>196</v>
      </c>
      <c r="C104" s="92" t="s">
        <v>11</v>
      </c>
      <c r="D104" s="92" t="s">
        <v>22</v>
      </c>
      <c r="E104" s="133">
        <v>3400300</v>
      </c>
      <c r="F104" s="92" t="s">
        <v>15</v>
      </c>
      <c r="G104" s="92"/>
      <c r="H104" s="289">
        <f>H105</f>
        <v>0</v>
      </c>
      <c r="I104" s="215"/>
      <c r="J104" s="58"/>
    </row>
    <row r="105" spans="1:10" ht="12.75" customHeight="1" hidden="1">
      <c r="A105" s="91" t="s">
        <v>225</v>
      </c>
      <c r="B105" s="86" t="s">
        <v>196</v>
      </c>
      <c r="C105" s="92" t="s">
        <v>11</v>
      </c>
      <c r="D105" s="92" t="s">
        <v>22</v>
      </c>
      <c r="E105" s="133">
        <v>3400300</v>
      </c>
      <c r="F105" s="92" t="s">
        <v>15</v>
      </c>
      <c r="G105" s="92" t="s">
        <v>226</v>
      </c>
      <c r="H105" s="289">
        <f>H106</f>
        <v>0</v>
      </c>
      <c r="I105" s="215"/>
      <c r="J105" s="58"/>
    </row>
    <row r="106" spans="1:10" ht="12.75" customHeight="1" hidden="1">
      <c r="A106" s="91" t="s">
        <v>235</v>
      </c>
      <c r="B106" s="86" t="s">
        <v>196</v>
      </c>
      <c r="C106" s="92" t="s">
        <v>11</v>
      </c>
      <c r="D106" s="92" t="s">
        <v>22</v>
      </c>
      <c r="E106" s="133">
        <v>3400300</v>
      </c>
      <c r="F106" s="92" t="s">
        <v>15</v>
      </c>
      <c r="G106" s="134">
        <v>220</v>
      </c>
      <c r="H106" s="289">
        <f>H107</f>
        <v>0</v>
      </c>
      <c r="I106" s="215"/>
      <c r="J106" s="58"/>
    </row>
    <row r="107" spans="1:10" ht="12.75" customHeight="1" hidden="1">
      <c r="A107" s="91" t="s">
        <v>238</v>
      </c>
      <c r="B107" s="88" t="s">
        <v>196</v>
      </c>
      <c r="C107" s="92" t="s">
        <v>11</v>
      </c>
      <c r="D107" s="92" t="s">
        <v>22</v>
      </c>
      <c r="E107" s="133">
        <v>3400300</v>
      </c>
      <c r="F107" s="92" t="s">
        <v>15</v>
      </c>
      <c r="G107" s="134">
        <v>226</v>
      </c>
      <c r="H107" s="289"/>
      <c r="I107" s="215"/>
      <c r="J107" s="58"/>
    </row>
    <row r="108" spans="1:10" ht="14.25" customHeight="1">
      <c r="A108" s="73" t="s">
        <v>248</v>
      </c>
      <c r="B108" s="116"/>
      <c r="C108" s="117" t="s">
        <v>35</v>
      </c>
      <c r="D108" s="75"/>
      <c r="E108" s="75"/>
      <c r="F108" s="75"/>
      <c r="G108" s="74"/>
      <c r="H108" s="283">
        <f>H152+H174+H109</f>
        <v>40572.97433</v>
      </c>
      <c r="I108" s="215"/>
      <c r="J108" s="58"/>
    </row>
    <row r="109" spans="1:10" ht="12.75" customHeight="1">
      <c r="A109" s="123" t="s">
        <v>46</v>
      </c>
      <c r="B109" s="77"/>
      <c r="C109" s="77" t="s">
        <v>35</v>
      </c>
      <c r="D109" s="77" t="s">
        <v>10</v>
      </c>
      <c r="E109" s="77"/>
      <c r="F109" s="77"/>
      <c r="G109" s="77"/>
      <c r="H109" s="285">
        <f>H110+H121+H127+H137+H142+H132+H113+H117+H147</f>
        <v>7357.109</v>
      </c>
      <c r="I109" s="215"/>
      <c r="J109" s="58"/>
    </row>
    <row r="110" spans="1:10" s="78" customFormat="1" ht="13.5">
      <c r="A110" s="135" t="s">
        <v>249</v>
      </c>
      <c r="B110" s="83" t="s">
        <v>196</v>
      </c>
      <c r="C110" s="83" t="s">
        <v>35</v>
      </c>
      <c r="D110" s="83" t="s">
        <v>10</v>
      </c>
      <c r="E110" s="83" t="s">
        <v>47</v>
      </c>
      <c r="F110" s="83"/>
      <c r="G110" s="83"/>
      <c r="H110" s="287">
        <f>H111</f>
        <v>1010</v>
      </c>
      <c r="I110" s="215"/>
      <c r="J110" s="79"/>
    </row>
    <row r="111" spans="1:10" ht="16.5" customHeight="1">
      <c r="A111" s="87" t="s">
        <v>33</v>
      </c>
      <c r="B111" s="88" t="s">
        <v>196</v>
      </c>
      <c r="C111" s="88" t="s">
        <v>35</v>
      </c>
      <c r="D111" s="88" t="s">
        <v>10</v>
      </c>
      <c r="E111" s="88" t="s">
        <v>47</v>
      </c>
      <c r="F111" s="88" t="s">
        <v>15</v>
      </c>
      <c r="G111" s="88"/>
      <c r="H111" s="296">
        <f>H112</f>
        <v>1010</v>
      </c>
      <c r="I111" s="215"/>
      <c r="J111" s="58"/>
    </row>
    <row r="112" spans="1:10" ht="12.75" customHeight="1">
      <c r="A112" s="87" t="s">
        <v>250</v>
      </c>
      <c r="B112" s="86" t="s">
        <v>196</v>
      </c>
      <c r="C112" s="88" t="s">
        <v>35</v>
      </c>
      <c r="D112" s="88" t="s">
        <v>10</v>
      </c>
      <c r="E112" s="88" t="s">
        <v>47</v>
      </c>
      <c r="F112" s="88" t="s">
        <v>15</v>
      </c>
      <c r="G112" s="88" t="s">
        <v>214</v>
      </c>
      <c r="H112" s="289">
        <f>800+210</f>
        <v>1010</v>
      </c>
      <c r="I112" s="215"/>
      <c r="J112" s="58"/>
    </row>
    <row r="113" spans="1:10" ht="27" hidden="1">
      <c r="A113" s="142" t="s">
        <v>371</v>
      </c>
      <c r="B113" s="81" t="s">
        <v>196</v>
      </c>
      <c r="C113" s="81" t="s">
        <v>35</v>
      </c>
      <c r="D113" s="81" t="s">
        <v>10</v>
      </c>
      <c r="E113" s="81" t="s">
        <v>370</v>
      </c>
      <c r="F113" s="81"/>
      <c r="G113" s="81"/>
      <c r="H113" s="293">
        <f>H114</f>
        <v>0</v>
      </c>
      <c r="I113" s="215"/>
      <c r="J113" s="58"/>
    </row>
    <row r="114" spans="1:10" ht="12.75" customHeight="1" hidden="1">
      <c r="A114" s="85" t="s">
        <v>280</v>
      </c>
      <c r="B114" s="86" t="s">
        <v>196</v>
      </c>
      <c r="C114" s="88" t="s">
        <v>35</v>
      </c>
      <c r="D114" s="88" t="s">
        <v>10</v>
      </c>
      <c r="E114" s="88" t="s">
        <v>370</v>
      </c>
      <c r="F114" s="88" t="s">
        <v>247</v>
      </c>
      <c r="G114" s="88"/>
      <c r="H114" s="289">
        <f>H115</f>
        <v>0</v>
      </c>
      <c r="I114" s="215"/>
      <c r="J114" s="58"/>
    </row>
    <row r="115" spans="1:10" ht="12.75" customHeight="1" hidden="1">
      <c r="A115" s="85" t="s">
        <v>220</v>
      </c>
      <c r="B115" s="88" t="s">
        <v>196</v>
      </c>
      <c r="C115" s="88" t="s">
        <v>35</v>
      </c>
      <c r="D115" s="88" t="s">
        <v>10</v>
      </c>
      <c r="E115" s="88" t="s">
        <v>370</v>
      </c>
      <c r="F115" s="88" t="s">
        <v>247</v>
      </c>
      <c r="G115" s="88" t="s">
        <v>221</v>
      </c>
      <c r="H115" s="289">
        <f>H116</f>
        <v>0</v>
      </c>
      <c r="I115" s="215"/>
      <c r="J115" s="58"/>
    </row>
    <row r="116" spans="1:10" ht="12.75" customHeight="1" hidden="1">
      <c r="A116" s="87" t="s">
        <v>236</v>
      </c>
      <c r="B116" s="86" t="s">
        <v>196</v>
      </c>
      <c r="C116" s="88" t="s">
        <v>35</v>
      </c>
      <c r="D116" s="88" t="s">
        <v>10</v>
      </c>
      <c r="E116" s="88" t="s">
        <v>370</v>
      </c>
      <c r="F116" s="88" t="s">
        <v>247</v>
      </c>
      <c r="G116" s="88" t="s">
        <v>237</v>
      </c>
      <c r="H116" s="289"/>
      <c r="I116" s="215"/>
      <c r="J116" s="58"/>
    </row>
    <row r="117" spans="1:10" ht="40.5" hidden="1">
      <c r="A117" s="82" t="s">
        <v>372</v>
      </c>
      <c r="B117" s="81" t="s">
        <v>196</v>
      </c>
      <c r="C117" s="81" t="s">
        <v>35</v>
      </c>
      <c r="D117" s="81" t="s">
        <v>10</v>
      </c>
      <c r="E117" s="81" t="s">
        <v>255</v>
      </c>
      <c r="F117" s="81"/>
      <c r="G117" s="81"/>
      <c r="H117" s="293">
        <f>H118</f>
        <v>0</v>
      </c>
      <c r="I117" s="215"/>
      <c r="J117" s="58"/>
    </row>
    <row r="118" spans="1:10" ht="12.75" customHeight="1" hidden="1">
      <c r="A118" s="85" t="s">
        <v>280</v>
      </c>
      <c r="B118" s="86" t="s">
        <v>196</v>
      </c>
      <c r="C118" s="88" t="s">
        <v>35</v>
      </c>
      <c r="D118" s="88" t="s">
        <v>10</v>
      </c>
      <c r="E118" s="88" t="s">
        <v>255</v>
      </c>
      <c r="F118" s="88" t="s">
        <v>247</v>
      </c>
      <c r="G118" s="88"/>
      <c r="H118" s="289">
        <f>H119</f>
        <v>0</v>
      </c>
      <c r="I118" s="215"/>
      <c r="J118" s="58"/>
    </row>
    <row r="119" spans="1:10" ht="12.75" customHeight="1" hidden="1">
      <c r="A119" s="85" t="s">
        <v>220</v>
      </c>
      <c r="B119" s="86" t="s">
        <v>196</v>
      </c>
      <c r="C119" s="88" t="s">
        <v>35</v>
      </c>
      <c r="D119" s="88" t="s">
        <v>10</v>
      </c>
      <c r="E119" s="88" t="s">
        <v>255</v>
      </c>
      <c r="F119" s="88" t="s">
        <v>247</v>
      </c>
      <c r="G119" s="88" t="s">
        <v>221</v>
      </c>
      <c r="H119" s="289">
        <f>H120</f>
        <v>0</v>
      </c>
      <c r="I119" s="215"/>
      <c r="J119" s="58"/>
    </row>
    <row r="120" spans="1:10" ht="12.75" customHeight="1" hidden="1">
      <c r="A120" s="87" t="s">
        <v>236</v>
      </c>
      <c r="B120" s="88" t="s">
        <v>196</v>
      </c>
      <c r="C120" s="88" t="s">
        <v>35</v>
      </c>
      <c r="D120" s="88" t="s">
        <v>10</v>
      </c>
      <c r="E120" s="88" t="s">
        <v>255</v>
      </c>
      <c r="F120" s="88" t="s">
        <v>247</v>
      </c>
      <c r="G120" s="88" t="s">
        <v>237</v>
      </c>
      <c r="H120" s="289">
        <v>0</v>
      </c>
      <c r="I120" s="215"/>
      <c r="J120" s="58"/>
    </row>
    <row r="121" spans="1:10" s="78" customFormat="1" ht="24.75" customHeight="1">
      <c r="A121" s="82" t="s">
        <v>379</v>
      </c>
      <c r="B121" s="83" t="s">
        <v>196</v>
      </c>
      <c r="C121" s="83" t="s">
        <v>35</v>
      </c>
      <c r="D121" s="83" t="s">
        <v>10</v>
      </c>
      <c r="E121" s="83" t="s">
        <v>285</v>
      </c>
      <c r="F121" s="83"/>
      <c r="G121" s="83"/>
      <c r="H121" s="291">
        <f>H122</f>
        <v>2864.5</v>
      </c>
      <c r="I121" s="215"/>
      <c r="J121" s="79"/>
    </row>
    <row r="122" spans="1:10" ht="12.75" customHeight="1">
      <c r="A122" s="85" t="s">
        <v>280</v>
      </c>
      <c r="B122" s="88" t="s">
        <v>196</v>
      </c>
      <c r="C122" s="88" t="s">
        <v>35</v>
      </c>
      <c r="D122" s="88" t="s">
        <v>10</v>
      </c>
      <c r="E122" s="88" t="s">
        <v>285</v>
      </c>
      <c r="F122" s="88" t="s">
        <v>15</v>
      </c>
      <c r="G122" s="88"/>
      <c r="H122" s="289">
        <f>H123+H125</f>
        <v>2864.5</v>
      </c>
      <c r="I122" s="215"/>
      <c r="J122" s="58"/>
    </row>
    <row r="123" spans="1:10" ht="12.75" customHeight="1">
      <c r="A123" s="87" t="s">
        <v>225</v>
      </c>
      <c r="B123" s="86" t="s">
        <v>196</v>
      </c>
      <c r="C123" s="88" t="s">
        <v>35</v>
      </c>
      <c r="D123" s="88" t="s">
        <v>10</v>
      </c>
      <c r="E123" s="88" t="s">
        <v>285</v>
      </c>
      <c r="F123" s="88" t="s">
        <v>15</v>
      </c>
      <c r="G123" s="88" t="s">
        <v>226</v>
      </c>
      <c r="H123" s="289">
        <f>H124</f>
        <v>1396.493</v>
      </c>
      <c r="I123" s="215"/>
      <c r="J123" s="58"/>
    </row>
    <row r="124" spans="1:10" ht="12.75" customHeight="1">
      <c r="A124" s="122" t="s">
        <v>238</v>
      </c>
      <c r="B124" s="88" t="s">
        <v>196</v>
      </c>
      <c r="C124" s="88" t="s">
        <v>35</v>
      </c>
      <c r="D124" s="88" t="s">
        <v>10</v>
      </c>
      <c r="E124" s="88" t="s">
        <v>285</v>
      </c>
      <c r="F124" s="88" t="s">
        <v>15</v>
      </c>
      <c r="G124" s="88" t="s">
        <v>216</v>
      </c>
      <c r="H124" s="289">
        <v>1396.493</v>
      </c>
      <c r="I124" s="215"/>
      <c r="J124" s="58"/>
    </row>
    <row r="125" spans="1:10" ht="12.75" customHeight="1">
      <c r="A125" s="85" t="s">
        <v>220</v>
      </c>
      <c r="B125" s="88" t="s">
        <v>196</v>
      </c>
      <c r="C125" s="88" t="s">
        <v>35</v>
      </c>
      <c r="D125" s="88" t="s">
        <v>10</v>
      </c>
      <c r="E125" s="88" t="s">
        <v>285</v>
      </c>
      <c r="F125" s="88" t="s">
        <v>247</v>
      </c>
      <c r="G125" s="88" t="s">
        <v>221</v>
      </c>
      <c r="H125" s="289">
        <f>H126</f>
        <v>1468.007</v>
      </c>
      <c r="I125" s="215"/>
      <c r="J125" s="58"/>
    </row>
    <row r="126" spans="1:10" ht="12.75" customHeight="1">
      <c r="A126" s="87" t="s">
        <v>236</v>
      </c>
      <c r="B126" s="88" t="s">
        <v>196</v>
      </c>
      <c r="C126" s="88" t="s">
        <v>35</v>
      </c>
      <c r="D126" s="88" t="s">
        <v>10</v>
      </c>
      <c r="E126" s="88" t="s">
        <v>285</v>
      </c>
      <c r="F126" s="88" t="s">
        <v>247</v>
      </c>
      <c r="G126" s="88" t="s">
        <v>237</v>
      </c>
      <c r="H126" s="289">
        <f>763.907-295.9+1000</f>
        <v>1468.007</v>
      </c>
      <c r="I126" s="215"/>
      <c r="J126" s="58"/>
    </row>
    <row r="127" spans="1:10" ht="24.75" customHeight="1" hidden="1">
      <c r="A127" s="216" t="s">
        <v>364</v>
      </c>
      <c r="B127" s="217" t="s">
        <v>196</v>
      </c>
      <c r="C127" s="217" t="s">
        <v>35</v>
      </c>
      <c r="D127" s="217" t="s">
        <v>10</v>
      </c>
      <c r="E127" s="217" t="s">
        <v>365</v>
      </c>
      <c r="F127" s="217"/>
      <c r="G127" s="217"/>
      <c r="H127" s="297">
        <f>H128</f>
        <v>0</v>
      </c>
      <c r="I127" s="215"/>
      <c r="J127" s="58"/>
    </row>
    <row r="128" spans="1:10" ht="12.75" customHeight="1" hidden="1">
      <c r="A128" s="218" t="s">
        <v>40</v>
      </c>
      <c r="B128" s="219" t="s">
        <v>196</v>
      </c>
      <c r="C128" s="219" t="s">
        <v>35</v>
      </c>
      <c r="D128" s="219" t="s">
        <v>10</v>
      </c>
      <c r="E128" s="219" t="s">
        <v>365</v>
      </c>
      <c r="F128" s="219" t="s">
        <v>36</v>
      </c>
      <c r="G128" s="219"/>
      <c r="H128" s="298">
        <f>H129</f>
        <v>0</v>
      </c>
      <c r="I128" s="215"/>
      <c r="J128" s="58"/>
    </row>
    <row r="129" spans="1:10" ht="12.75" customHeight="1" hidden="1">
      <c r="A129" s="218" t="s">
        <v>225</v>
      </c>
      <c r="B129" s="219" t="s">
        <v>196</v>
      </c>
      <c r="C129" s="219" t="s">
        <v>35</v>
      </c>
      <c r="D129" s="219" t="s">
        <v>10</v>
      </c>
      <c r="E129" s="219" t="s">
        <v>365</v>
      </c>
      <c r="F129" s="219" t="s">
        <v>36</v>
      </c>
      <c r="G129" s="219" t="s">
        <v>226</v>
      </c>
      <c r="H129" s="298">
        <f>H130</f>
        <v>0</v>
      </c>
      <c r="I129" s="215"/>
      <c r="J129" s="58"/>
    </row>
    <row r="130" spans="1:10" ht="12.75" customHeight="1" hidden="1">
      <c r="A130" s="220" t="s">
        <v>251</v>
      </c>
      <c r="B130" s="219" t="s">
        <v>196</v>
      </c>
      <c r="C130" s="219" t="s">
        <v>35</v>
      </c>
      <c r="D130" s="219" t="s">
        <v>10</v>
      </c>
      <c r="E130" s="219" t="s">
        <v>365</v>
      </c>
      <c r="F130" s="219" t="s">
        <v>36</v>
      </c>
      <c r="G130" s="219" t="s">
        <v>252</v>
      </c>
      <c r="H130" s="298">
        <f>H131</f>
        <v>0</v>
      </c>
      <c r="I130" s="215"/>
      <c r="J130" s="58"/>
    </row>
    <row r="131" spans="1:10" ht="24.75" customHeight="1" hidden="1">
      <c r="A131" s="220" t="s">
        <v>241</v>
      </c>
      <c r="B131" s="219" t="s">
        <v>196</v>
      </c>
      <c r="C131" s="219" t="s">
        <v>35</v>
      </c>
      <c r="D131" s="219" t="s">
        <v>10</v>
      </c>
      <c r="E131" s="219" t="s">
        <v>365</v>
      </c>
      <c r="F131" s="219" t="s">
        <v>36</v>
      </c>
      <c r="G131" s="219" t="s">
        <v>242</v>
      </c>
      <c r="H131" s="298"/>
      <c r="I131" s="215"/>
      <c r="J131" s="58"/>
    </row>
    <row r="132" spans="1:10" ht="27.75" customHeight="1">
      <c r="A132" s="255" t="s">
        <v>378</v>
      </c>
      <c r="B132" s="217" t="s">
        <v>196</v>
      </c>
      <c r="C132" s="217" t="s">
        <v>35</v>
      </c>
      <c r="D132" s="217" t="s">
        <v>10</v>
      </c>
      <c r="E132" s="217" t="s">
        <v>49</v>
      </c>
      <c r="F132" s="217"/>
      <c r="G132" s="217"/>
      <c r="H132" s="297">
        <f>H133</f>
        <v>2300</v>
      </c>
      <c r="I132" s="215"/>
      <c r="J132" s="58"/>
    </row>
    <row r="133" spans="1:10" ht="12.75">
      <c r="A133" s="218" t="s">
        <v>40</v>
      </c>
      <c r="B133" s="219" t="s">
        <v>196</v>
      </c>
      <c r="C133" s="219" t="s">
        <v>35</v>
      </c>
      <c r="D133" s="219" t="s">
        <v>10</v>
      </c>
      <c r="E133" s="219" t="s">
        <v>49</v>
      </c>
      <c r="F133" s="219" t="s">
        <v>36</v>
      </c>
      <c r="G133" s="219"/>
      <c r="H133" s="298">
        <f>H134</f>
        <v>2300</v>
      </c>
      <c r="I133" s="215"/>
      <c r="J133" s="58"/>
    </row>
    <row r="134" spans="1:10" ht="12.75">
      <c r="A134" s="218" t="s">
        <v>225</v>
      </c>
      <c r="B134" s="219" t="s">
        <v>196</v>
      </c>
      <c r="C134" s="219" t="s">
        <v>35</v>
      </c>
      <c r="D134" s="219" t="s">
        <v>10</v>
      </c>
      <c r="E134" s="219" t="s">
        <v>49</v>
      </c>
      <c r="F134" s="219" t="s">
        <v>36</v>
      </c>
      <c r="G134" s="219" t="s">
        <v>226</v>
      </c>
      <c r="H134" s="298">
        <f>H136</f>
        <v>2300</v>
      </c>
      <c r="I134" s="215"/>
      <c r="J134" s="58"/>
    </row>
    <row r="135" spans="1:10" ht="12.75">
      <c r="A135" s="218" t="s">
        <v>251</v>
      </c>
      <c r="B135" s="219" t="s">
        <v>196</v>
      </c>
      <c r="C135" s="219" t="s">
        <v>35</v>
      </c>
      <c r="D135" s="219" t="s">
        <v>10</v>
      </c>
      <c r="E135" s="219" t="s">
        <v>49</v>
      </c>
      <c r="F135" s="219" t="s">
        <v>36</v>
      </c>
      <c r="G135" s="219" t="s">
        <v>252</v>
      </c>
      <c r="H135" s="298">
        <f>H136</f>
        <v>2300</v>
      </c>
      <c r="I135" s="215"/>
      <c r="J135" s="58"/>
    </row>
    <row r="136" spans="1:10" ht="24.75" customHeight="1">
      <c r="A136" s="220" t="s">
        <v>241</v>
      </c>
      <c r="B136" s="219" t="s">
        <v>196</v>
      </c>
      <c r="C136" s="219" t="s">
        <v>35</v>
      </c>
      <c r="D136" s="219" t="s">
        <v>10</v>
      </c>
      <c r="E136" s="219" t="s">
        <v>49</v>
      </c>
      <c r="F136" s="219" t="s">
        <v>36</v>
      </c>
      <c r="G136" s="219" t="s">
        <v>242</v>
      </c>
      <c r="H136" s="298">
        <f>2510-210</f>
        <v>2300</v>
      </c>
      <c r="I136" s="215"/>
      <c r="J136" s="58"/>
    </row>
    <row r="137" spans="1:10" ht="24.75" customHeight="1">
      <c r="A137" s="82" t="s">
        <v>286</v>
      </c>
      <c r="B137" s="83" t="s">
        <v>196</v>
      </c>
      <c r="C137" s="83" t="s">
        <v>35</v>
      </c>
      <c r="D137" s="83" t="s">
        <v>10</v>
      </c>
      <c r="E137" s="83" t="s">
        <v>49</v>
      </c>
      <c r="F137" s="83"/>
      <c r="G137" s="83"/>
      <c r="H137" s="291">
        <f>H138</f>
        <v>500</v>
      </c>
      <c r="I137" s="215"/>
      <c r="J137" s="58"/>
    </row>
    <row r="138" spans="1:10" ht="15.75" customHeight="1">
      <c r="A138" s="87" t="s">
        <v>40</v>
      </c>
      <c r="B138" s="88" t="s">
        <v>196</v>
      </c>
      <c r="C138" s="88" t="s">
        <v>35</v>
      </c>
      <c r="D138" s="88" t="s">
        <v>10</v>
      </c>
      <c r="E138" s="88" t="s">
        <v>49</v>
      </c>
      <c r="F138" s="88" t="s">
        <v>36</v>
      </c>
      <c r="G138" s="88"/>
      <c r="H138" s="289">
        <f>H139</f>
        <v>500</v>
      </c>
      <c r="I138" s="215"/>
      <c r="J138" s="58"/>
    </row>
    <row r="139" spans="1:10" ht="12" customHeight="1">
      <c r="A139" s="87" t="s">
        <v>225</v>
      </c>
      <c r="B139" s="86" t="s">
        <v>196</v>
      </c>
      <c r="C139" s="88" t="s">
        <v>35</v>
      </c>
      <c r="D139" s="88" t="s">
        <v>10</v>
      </c>
      <c r="E139" s="88" t="s">
        <v>49</v>
      </c>
      <c r="F139" s="88" t="s">
        <v>36</v>
      </c>
      <c r="G139" s="88" t="s">
        <v>226</v>
      </c>
      <c r="H139" s="289">
        <f>H140</f>
        <v>500</v>
      </c>
      <c r="I139" s="215"/>
      <c r="J139" s="58"/>
    </row>
    <row r="140" spans="1:10" ht="15" customHeight="1">
      <c r="A140" s="87" t="s">
        <v>251</v>
      </c>
      <c r="B140" s="86" t="s">
        <v>196</v>
      </c>
      <c r="C140" s="88" t="s">
        <v>35</v>
      </c>
      <c r="D140" s="88" t="s">
        <v>10</v>
      </c>
      <c r="E140" s="88" t="s">
        <v>49</v>
      </c>
      <c r="F140" s="88" t="s">
        <v>36</v>
      </c>
      <c r="G140" s="88" t="s">
        <v>252</v>
      </c>
      <c r="H140" s="289">
        <f>H141</f>
        <v>500</v>
      </c>
      <c r="I140" s="215"/>
      <c r="J140" s="58"/>
    </row>
    <row r="141" spans="1:10" ht="24" customHeight="1">
      <c r="A141" s="126" t="s">
        <v>241</v>
      </c>
      <c r="B141" s="86" t="s">
        <v>196</v>
      </c>
      <c r="C141" s="88" t="s">
        <v>35</v>
      </c>
      <c r="D141" s="88" t="s">
        <v>10</v>
      </c>
      <c r="E141" s="88" t="s">
        <v>49</v>
      </c>
      <c r="F141" s="88" t="s">
        <v>36</v>
      </c>
      <c r="G141" s="88" t="s">
        <v>242</v>
      </c>
      <c r="H141" s="289">
        <v>500</v>
      </c>
      <c r="I141" s="215"/>
      <c r="J141" s="58"/>
    </row>
    <row r="142" spans="1:10" ht="40.5">
      <c r="A142" s="189" t="s">
        <v>367</v>
      </c>
      <c r="B142" s="83" t="s">
        <v>196</v>
      </c>
      <c r="C142" s="83" t="s">
        <v>35</v>
      </c>
      <c r="D142" s="83" t="s">
        <v>10</v>
      </c>
      <c r="E142" s="83" t="s">
        <v>32</v>
      </c>
      <c r="F142" s="83"/>
      <c r="G142" s="83"/>
      <c r="H142" s="291">
        <f>H143</f>
        <v>482.609</v>
      </c>
      <c r="I142" s="215"/>
      <c r="J142" s="58"/>
    </row>
    <row r="143" spans="1:10" ht="12.75" customHeight="1">
      <c r="A143" s="218" t="s">
        <v>40</v>
      </c>
      <c r="B143" s="86" t="s">
        <v>196</v>
      </c>
      <c r="C143" s="88" t="s">
        <v>35</v>
      </c>
      <c r="D143" s="88" t="s">
        <v>10</v>
      </c>
      <c r="E143" s="88" t="s">
        <v>32</v>
      </c>
      <c r="F143" s="88" t="s">
        <v>36</v>
      </c>
      <c r="G143" s="88"/>
      <c r="H143" s="289">
        <f>H144</f>
        <v>482.609</v>
      </c>
      <c r="I143" s="215"/>
      <c r="J143" s="58"/>
    </row>
    <row r="144" spans="1:10" ht="12.75" customHeight="1">
      <c r="A144" s="218" t="s">
        <v>225</v>
      </c>
      <c r="B144" s="86" t="s">
        <v>196</v>
      </c>
      <c r="C144" s="88" t="s">
        <v>35</v>
      </c>
      <c r="D144" s="88" t="s">
        <v>10</v>
      </c>
      <c r="E144" s="88" t="s">
        <v>32</v>
      </c>
      <c r="F144" s="88" t="s">
        <v>36</v>
      </c>
      <c r="G144" s="88" t="s">
        <v>226</v>
      </c>
      <c r="H144" s="289">
        <f>H145</f>
        <v>482.609</v>
      </c>
      <c r="I144" s="215"/>
      <c r="J144" s="58"/>
    </row>
    <row r="145" spans="1:10" ht="12.75" customHeight="1">
      <c r="A145" s="218" t="s">
        <v>288</v>
      </c>
      <c r="B145" s="86" t="s">
        <v>196</v>
      </c>
      <c r="C145" s="88" t="s">
        <v>35</v>
      </c>
      <c r="D145" s="88" t="s">
        <v>10</v>
      </c>
      <c r="E145" s="88" t="s">
        <v>32</v>
      </c>
      <c r="F145" s="88" t="s">
        <v>36</v>
      </c>
      <c r="G145" s="88" t="s">
        <v>252</v>
      </c>
      <c r="H145" s="289">
        <f>H146</f>
        <v>482.609</v>
      </c>
      <c r="I145" s="215"/>
      <c r="J145" s="58"/>
    </row>
    <row r="146" spans="1:10" ht="25.5">
      <c r="A146" s="220" t="s">
        <v>241</v>
      </c>
      <c r="B146" s="86" t="s">
        <v>196</v>
      </c>
      <c r="C146" s="88" t="s">
        <v>35</v>
      </c>
      <c r="D146" s="88" t="s">
        <v>10</v>
      </c>
      <c r="E146" s="88" t="s">
        <v>32</v>
      </c>
      <c r="F146" s="88" t="s">
        <v>36</v>
      </c>
      <c r="G146" s="88" t="s">
        <v>242</v>
      </c>
      <c r="H146" s="289">
        <f>580-97.391</f>
        <v>482.609</v>
      </c>
      <c r="I146" s="215"/>
      <c r="J146" s="58"/>
    </row>
    <row r="147" spans="1:10" ht="27">
      <c r="A147" s="189" t="s">
        <v>376</v>
      </c>
      <c r="B147" s="83" t="s">
        <v>196</v>
      </c>
      <c r="C147" s="83" t="s">
        <v>35</v>
      </c>
      <c r="D147" s="83" t="s">
        <v>10</v>
      </c>
      <c r="E147" s="83" t="s">
        <v>377</v>
      </c>
      <c r="F147" s="83"/>
      <c r="G147" s="83"/>
      <c r="H147" s="291">
        <f>H148</f>
        <v>200</v>
      </c>
      <c r="I147" s="215"/>
      <c r="J147" s="58"/>
    </row>
    <row r="148" spans="1:10" ht="12.75">
      <c r="A148" s="218" t="s">
        <v>40</v>
      </c>
      <c r="B148" s="86" t="s">
        <v>196</v>
      </c>
      <c r="C148" s="88" t="s">
        <v>35</v>
      </c>
      <c r="D148" s="88" t="s">
        <v>10</v>
      </c>
      <c r="E148" s="88" t="s">
        <v>377</v>
      </c>
      <c r="F148" s="88" t="s">
        <v>36</v>
      </c>
      <c r="G148" s="88"/>
      <c r="H148" s="289">
        <f>H149</f>
        <v>200</v>
      </c>
      <c r="I148" s="215"/>
      <c r="J148" s="58"/>
    </row>
    <row r="149" spans="1:10" ht="12.75">
      <c r="A149" s="218" t="s">
        <v>225</v>
      </c>
      <c r="B149" s="86" t="s">
        <v>196</v>
      </c>
      <c r="C149" s="88" t="s">
        <v>35</v>
      </c>
      <c r="D149" s="88" t="s">
        <v>10</v>
      </c>
      <c r="E149" s="88" t="s">
        <v>377</v>
      </c>
      <c r="F149" s="88" t="s">
        <v>36</v>
      </c>
      <c r="G149" s="88" t="s">
        <v>226</v>
      </c>
      <c r="H149" s="289">
        <f>H150</f>
        <v>200</v>
      </c>
      <c r="I149" s="215"/>
      <c r="J149" s="58"/>
    </row>
    <row r="150" spans="1:10" ht="12.75">
      <c r="A150" s="218" t="s">
        <v>288</v>
      </c>
      <c r="B150" s="86" t="s">
        <v>196</v>
      </c>
      <c r="C150" s="88" t="s">
        <v>35</v>
      </c>
      <c r="D150" s="88" t="s">
        <v>10</v>
      </c>
      <c r="E150" s="88" t="s">
        <v>377</v>
      </c>
      <c r="F150" s="88" t="s">
        <v>36</v>
      </c>
      <c r="G150" s="88" t="s">
        <v>252</v>
      </c>
      <c r="H150" s="289">
        <f>H151</f>
        <v>200</v>
      </c>
      <c r="I150" s="215"/>
      <c r="J150" s="58"/>
    </row>
    <row r="151" spans="1:10" ht="25.5">
      <c r="A151" s="220" t="s">
        <v>241</v>
      </c>
      <c r="B151" s="86" t="s">
        <v>196</v>
      </c>
      <c r="C151" s="88" t="s">
        <v>35</v>
      </c>
      <c r="D151" s="88" t="s">
        <v>10</v>
      </c>
      <c r="E151" s="88" t="s">
        <v>377</v>
      </c>
      <c r="F151" s="88" t="s">
        <v>36</v>
      </c>
      <c r="G151" s="88" t="s">
        <v>242</v>
      </c>
      <c r="H151" s="289">
        <v>200</v>
      </c>
      <c r="I151" s="215"/>
      <c r="J151" s="58"/>
    </row>
    <row r="152" spans="1:10" s="78" customFormat="1" ht="12.75" customHeight="1">
      <c r="A152" s="127" t="s">
        <v>253</v>
      </c>
      <c r="B152" s="77"/>
      <c r="C152" s="77" t="s">
        <v>35</v>
      </c>
      <c r="D152" s="77" t="s">
        <v>30</v>
      </c>
      <c r="E152" s="77"/>
      <c r="F152" s="77"/>
      <c r="G152" s="77"/>
      <c r="H152" s="294">
        <f>H153+H170+H162+H166</f>
        <v>3215.86533</v>
      </c>
      <c r="I152" s="215"/>
      <c r="J152" s="79"/>
    </row>
    <row r="153" spans="1:10" ht="12.75" customHeight="1">
      <c r="A153" s="119" t="s">
        <v>50</v>
      </c>
      <c r="B153" s="83" t="s">
        <v>196</v>
      </c>
      <c r="C153" s="136" t="s">
        <v>35</v>
      </c>
      <c r="D153" s="136" t="s">
        <v>30</v>
      </c>
      <c r="E153" s="136" t="s">
        <v>51</v>
      </c>
      <c r="F153" s="136"/>
      <c r="G153" s="136"/>
      <c r="H153" s="291">
        <f>H154</f>
        <v>2760.86533</v>
      </c>
      <c r="I153" s="215"/>
      <c r="J153" s="58"/>
    </row>
    <row r="154" spans="1:10" ht="12.75" customHeight="1">
      <c r="A154" s="126" t="s">
        <v>33</v>
      </c>
      <c r="B154" s="86" t="s">
        <v>196</v>
      </c>
      <c r="C154" s="137" t="s">
        <v>35</v>
      </c>
      <c r="D154" s="137" t="s">
        <v>30</v>
      </c>
      <c r="E154" s="137" t="s">
        <v>51</v>
      </c>
      <c r="F154" s="137" t="s">
        <v>15</v>
      </c>
      <c r="G154" s="137"/>
      <c r="H154" s="290">
        <f>H155+H156</f>
        <v>2760.86533</v>
      </c>
      <c r="I154" s="215"/>
      <c r="J154" s="58"/>
    </row>
    <row r="155" spans="1:10" ht="12.75" customHeight="1">
      <c r="A155" s="138" t="s">
        <v>225</v>
      </c>
      <c r="B155" s="86" t="s">
        <v>196</v>
      </c>
      <c r="C155" s="137" t="s">
        <v>35</v>
      </c>
      <c r="D155" s="137" t="s">
        <v>30</v>
      </c>
      <c r="E155" s="137" t="s">
        <v>51</v>
      </c>
      <c r="F155" s="137" t="s">
        <v>15</v>
      </c>
      <c r="G155" s="139">
        <v>200</v>
      </c>
      <c r="H155" s="290">
        <f>H159+H160+H161</f>
        <v>2650</v>
      </c>
      <c r="I155" s="215"/>
      <c r="J155" s="58"/>
    </row>
    <row r="156" spans="1:10" ht="12.75" customHeight="1">
      <c r="A156" s="122" t="s">
        <v>220</v>
      </c>
      <c r="B156" s="88" t="s">
        <v>196</v>
      </c>
      <c r="C156" s="137" t="s">
        <v>35</v>
      </c>
      <c r="D156" s="137" t="s">
        <v>30</v>
      </c>
      <c r="E156" s="137" t="s">
        <v>51</v>
      </c>
      <c r="F156" s="137" t="s">
        <v>15</v>
      </c>
      <c r="G156" s="139">
        <v>300</v>
      </c>
      <c r="H156" s="290">
        <f>H157+H158</f>
        <v>110.86533</v>
      </c>
      <c r="I156" s="215"/>
      <c r="J156" s="58"/>
    </row>
    <row r="157" spans="1:10" ht="12.75" customHeight="1">
      <c r="A157" s="122" t="s">
        <v>236</v>
      </c>
      <c r="B157" s="86" t="s">
        <v>196</v>
      </c>
      <c r="C157" s="137" t="s">
        <v>35</v>
      </c>
      <c r="D157" s="137" t="s">
        <v>30</v>
      </c>
      <c r="E157" s="137" t="s">
        <v>51</v>
      </c>
      <c r="F157" s="137" t="s">
        <v>15</v>
      </c>
      <c r="G157" s="139">
        <v>310</v>
      </c>
      <c r="H157" s="289">
        <f>300-89.13467-150</f>
        <v>60.86533</v>
      </c>
      <c r="I157" s="215"/>
      <c r="J157" s="58"/>
    </row>
    <row r="158" spans="1:10" ht="12.75" customHeight="1">
      <c r="A158" s="122" t="s">
        <v>223</v>
      </c>
      <c r="B158" s="86" t="s">
        <v>196</v>
      </c>
      <c r="C158" s="137" t="s">
        <v>35</v>
      </c>
      <c r="D158" s="137" t="s">
        <v>30</v>
      </c>
      <c r="E158" s="137" t="s">
        <v>51</v>
      </c>
      <c r="F158" s="137" t="s">
        <v>15</v>
      </c>
      <c r="G158" s="139">
        <v>340</v>
      </c>
      <c r="H158" s="289">
        <f>100-50</f>
        <v>50</v>
      </c>
      <c r="I158" s="215"/>
      <c r="J158" s="58"/>
    </row>
    <row r="159" spans="1:10" ht="12.75" customHeight="1">
      <c r="A159" s="122" t="s">
        <v>250</v>
      </c>
      <c r="B159" s="86" t="s">
        <v>196</v>
      </c>
      <c r="C159" s="137" t="s">
        <v>35</v>
      </c>
      <c r="D159" s="137" t="s">
        <v>30</v>
      </c>
      <c r="E159" s="137" t="s">
        <v>51</v>
      </c>
      <c r="F159" s="137" t="s">
        <v>15</v>
      </c>
      <c r="G159" s="139">
        <v>225</v>
      </c>
      <c r="H159" s="289">
        <f>1600-150-500-120</f>
        <v>830</v>
      </c>
      <c r="I159" s="215"/>
      <c r="J159" s="58"/>
    </row>
    <row r="160" spans="1:10" ht="12.75" customHeight="1">
      <c r="A160" s="122" t="s">
        <v>238</v>
      </c>
      <c r="B160" s="88" t="s">
        <v>196</v>
      </c>
      <c r="C160" s="137" t="s">
        <v>35</v>
      </c>
      <c r="D160" s="137" t="s">
        <v>30</v>
      </c>
      <c r="E160" s="137" t="s">
        <v>51</v>
      </c>
      <c r="F160" s="137" t="s">
        <v>15</v>
      </c>
      <c r="G160" s="139">
        <v>226</v>
      </c>
      <c r="H160" s="289">
        <f>200-30-80</f>
        <v>90</v>
      </c>
      <c r="I160" s="215"/>
      <c r="J160" s="58"/>
    </row>
    <row r="161" spans="1:10" ht="25.5">
      <c r="A161" s="126" t="s">
        <v>241</v>
      </c>
      <c r="B161" s="88" t="s">
        <v>196</v>
      </c>
      <c r="C161" s="137" t="s">
        <v>35</v>
      </c>
      <c r="D161" s="137" t="s">
        <v>30</v>
      </c>
      <c r="E161" s="137" t="s">
        <v>51</v>
      </c>
      <c r="F161" s="88" t="s">
        <v>36</v>
      </c>
      <c r="G161" s="88" t="s">
        <v>242</v>
      </c>
      <c r="H161" s="289">
        <f>800+30+500+400</f>
        <v>1730</v>
      </c>
      <c r="I161" s="215"/>
      <c r="J161" s="58"/>
    </row>
    <row r="162" spans="1:10" ht="24.75" customHeight="1">
      <c r="A162" s="140" t="s">
        <v>254</v>
      </c>
      <c r="B162" s="83" t="s">
        <v>196</v>
      </c>
      <c r="C162" s="136" t="s">
        <v>35</v>
      </c>
      <c r="D162" s="136" t="s">
        <v>30</v>
      </c>
      <c r="E162" s="136" t="s">
        <v>255</v>
      </c>
      <c r="F162" s="136"/>
      <c r="G162" s="141"/>
      <c r="H162" s="291">
        <f>H163</f>
        <v>455</v>
      </c>
      <c r="I162" s="215"/>
      <c r="J162" s="58"/>
    </row>
    <row r="163" spans="1:10" ht="12.75" customHeight="1">
      <c r="A163" s="85" t="s">
        <v>280</v>
      </c>
      <c r="B163" s="88" t="s">
        <v>196</v>
      </c>
      <c r="C163" s="137" t="s">
        <v>35</v>
      </c>
      <c r="D163" s="137" t="s">
        <v>30</v>
      </c>
      <c r="E163" s="137" t="s">
        <v>255</v>
      </c>
      <c r="F163" s="137" t="s">
        <v>247</v>
      </c>
      <c r="G163" s="139"/>
      <c r="H163" s="289">
        <f>H164</f>
        <v>455</v>
      </c>
      <c r="I163" s="215"/>
      <c r="J163" s="58"/>
    </row>
    <row r="164" spans="1:10" ht="12.75" customHeight="1">
      <c r="A164" s="87" t="s">
        <v>220</v>
      </c>
      <c r="B164" s="86" t="s">
        <v>196</v>
      </c>
      <c r="C164" s="137" t="s">
        <v>35</v>
      </c>
      <c r="D164" s="137" t="s">
        <v>30</v>
      </c>
      <c r="E164" s="137" t="s">
        <v>255</v>
      </c>
      <c r="F164" s="137" t="s">
        <v>247</v>
      </c>
      <c r="G164" s="139">
        <v>300</v>
      </c>
      <c r="H164" s="289">
        <f>H165</f>
        <v>455</v>
      </c>
      <c r="I164" s="215"/>
      <c r="J164" s="58"/>
    </row>
    <row r="165" spans="1:10" ht="12.75" customHeight="1">
      <c r="A165" s="87" t="s">
        <v>236</v>
      </c>
      <c r="B165" s="88" t="s">
        <v>196</v>
      </c>
      <c r="C165" s="137" t="s">
        <v>35</v>
      </c>
      <c r="D165" s="137" t="s">
        <v>30</v>
      </c>
      <c r="E165" s="137" t="s">
        <v>255</v>
      </c>
      <c r="F165" s="137" t="s">
        <v>247</v>
      </c>
      <c r="G165" s="139">
        <v>310</v>
      </c>
      <c r="H165" s="289">
        <v>455</v>
      </c>
      <c r="I165" s="215"/>
      <c r="J165" s="58"/>
    </row>
    <row r="166" spans="1:10" ht="27" hidden="1">
      <c r="A166" s="226" t="s">
        <v>373</v>
      </c>
      <c r="B166" s="81" t="s">
        <v>196</v>
      </c>
      <c r="C166" s="224" t="s">
        <v>35</v>
      </c>
      <c r="D166" s="224" t="s">
        <v>30</v>
      </c>
      <c r="E166" s="224" t="s">
        <v>375</v>
      </c>
      <c r="F166" s="224"/>
      <c r="G166" s="225"/>
      <c r="H166" s="293">
        <f>H167</f>
        <v>0</v>
      </c>
      <c r="I166" s="215"/>
      <c r="J166" s="58"/>
    </row>
    <row r="167" spans="1:10" ht="12.75" customHeight="1" hidden="1">
      <c r="A167" s="85" t="s">
        <v>280</v>
      </c>
      <c r="B167" s="86" t="s">
        <v>196</v>
      </c>
      <c r="C167" s="137" t="s">
        <v>35</v>
      </c>
      <c r="D167" s="137" t="s">
        <v>30</v>
      </c>
      <c r="E167" s="137" t="s">
        <v>375</v>
      </c>
      <c r="F167" s="137" t="s">
        <v>247</v>
      </c>
      <c r="G167" s="139"/>
      <c r="H167" s="289">
        <f>H168</f>
        <v>0</v>
      </c>
      <c r="I167" s="215"/>
      <c r="J167" s="58"/>
    </row>
    <row r="168" spans="1:10" ht="12.75" customHeight="1" hidden="1">
      <c r="A168" s="87" t="s">
        <v>220</v>
      </c>
      <c r="B168" s="88" t="s">
        <v>196</v>
      </c>
      <c r="C168" s="137" t="s">
        <v>35</v>
      </c>
      <c r="D168" s="137" t="s">
        <v>30</v>
      </c>
      <c r="E168" s="137" t="s">
        <v>375</v>
      </c>
      <c r="F168" s="137" t="s">
        <v>247</v>
      </c>
      <c r="G168" s="139">
        <v>300</v>
      </c>
      <c r="H168" s="289">
        <f>H169</f>
        <v>0</v>
      </c>
      <c r="I168" s="215"/>
      <c r="J168" s="58"/>
    </row>
    <row r="169" spans="1:10" ht="12.75" customHeight="1" hidden="1">
      <c r="A169" s="87" t="s">
        <v>236</v>
      </c>
      <c r="B169" s="88" t="s">
        <v>196</v>
      </c>
      <c r="C169" s="137" t="s">
        <v>35</v>
      </c>
      <c r="D169" s="137" t="s">
        <v>30</v>
      </c>
      <c r="E169" s="137" t="s">
        <v>375</v>
      </c>
      <c r="F169" s="137" t="s">
        <v>247</v>
      </c>
      <c r="G169" s="139">
        <v>310</v>
      </c>
      <c r="H169" s="289"/>
      <c r="I169" s="215"/>
      <c r="J169" s="58"/>
    </row>
    <row r="170" spans="1:10" ht="40.5" hidden="1">
      <c r="A170" s="189" t="s">
        <v>367</v>
      </c>
      <c r="B170" s="83" t="s">
        <v>196</v>
      </c>
      <c r="C170" s="136" t="s">
        <v>35</v>
      </c>
      <c r="D170" s="136" t="s">
        <v>30</v>
      </c>
      <c r="E170" s="136" t="s">
        <v>32</v>
      </c>
      <c r="F170" s="136"/>
      <c r="G170" s="141"/>
      <c r="H170" s="291">
        <f>H171</f>
        <v>0</v>
      </c>
      <c r="I170" s="215"/>
      <c r="J170" s="58"/>
    </row>
    <row r="171" spans="1:10" ht="12.75" customHeight="1" hidden="1">
      <c r="A171" s="85" t="s">
        <v>280</v>
      </c>
      <c r="B171" s="88" t="s">
        <v>196</v>
      </c>
      <c r="C171" s="137" t="s">
        <v>35</v>
      </c>
      <c r="D171" s="137" t="s">
        <v>30</v>
      </c>
      <c r="E171" s="137" t="s">
        <v>32</v>
      </c>
      <c r="F171" s="137" t="s">
        <v>247</v>
      </c>
      <c r="G171" s="139"/>
      <c r="H171" s="289">
        <f>H172</f>
        <v>0</v>
      </c>
      <c r="I171" s="215"/>
      <c r="J171" s="58"/>
    </row>
    <row r="172" spans="1:10" ht="12.75" customHeight="1" hidden="1">
      <c r="A172" s="87" t="s">
        <v>220</v>
      </c>
      <c r="B172" s="88" t="s">
        <v>196</v>
      </c>
      <c r="C172" s="137" t="s">
        <v>35</v>
      </c>
      <c r="D172" s="137" t="s">
        <v>30</v>
      </c>
      <c r="E172" s="137" t="s">
        <v>32</v>
      </c>
      <c r="F172" s="137" t="s">
        <v>247</v>
      </c>
      <c r="G172" s="139">
        <v>300</v>
      </c>
      <c r="H172" s="289">
        <f>H173</f>
        <v>0</v>
      </c>
      <c r="I172" s="215"/>
      <c r="J172" s="58"/>
    </row>
    <row r="173" spans="1:10" ht="12.75" customHeight="1" hidden="1">
      <c r="A173" s="87" t="s">
        <v>236</v>
      </c>
      <c r="B173" s="86" t="s">
        <v>196</v>
      </c>
      <c r="C173" s="137" t="s">
        <v>35</v>
      </c>
      <c r="D173" s="137" t="s">
        <v>30</v>
      </c>
      <c r="E173" s="137" t="s">
        <v>32</v>
      </c>
      <c r="F173" s="137" t="s">
        <v>247</v>
      </c>
      <c r="G173" s="139">
        <v>310</v>
      </c>
      <c r="H173" s="289"/>
      <c r="I173" s="215"/>
      <c r="J173" s="58"/>
    </row>
    <row r="174" spans="1:10" s="78" customFormat="1" ht="12.75" customHeight="1">
      <c r="A174" s="123" t="s">
        <v>52</v>
      </c>
      <c r="B174" s="77"/>
      <c r="C174" s="77" t="s">
        <v>35</v>
      </c>
      <c r="D174" s="77" t="s">
        <v>28</v>
      </c>
      <c r="E174" s="77"/>
      <c r="F174" s="77"/>
      <c r="G174" s="77"/>
      <c r="H174" s="285">
        <f>H175+H182+H192+H200+H207</f>
        <v>30000</v>
      </c>
      <c r="I174" s="215"/>
      <c r="J174" s="79"/>
    </row>
    <row r="175" spans="1:10" ht="12.75" customHeight="1">
      <c r="A175" s="142" t="s">
        <v>53</v>
      </c>
      <c r="B175" s="81" t="s">
        <v>196</v>
      </c>
      <c r="C175" s="81" t="s">
        <v>35</v>
      </c>
      <c r="D175" s="81" t="s">
        <v>28</v>
      </c>
      <c r="E175" s="81" t="s">
        <v>54</v>
      </c>
      <c r="F175" s="81"/>
      <c r="G175" s="81"/>
      <c r="H175" s="286">
        <f>H176+H177</f>
        <v>9000</v>
      </c>
      <c r="I175" s="215"/>
      <c r="J175" s="58"/>
    </row>
    <row r="176" spans="1:10" ht="12.75" customHeight="1">
      <c r="A176" s="120" t="s">
        <v>225</v>
      </c>
      <c r="B176" s="86" t="s">
        <v>196</v>
      </c>
      <c r="C176" s="88" t="s">
        <v>35</v>
      </c>
      <c r="D176" s="88" t="s">
        <v>28</v>
      </c>
      <c r="E176" s="88" t="s">
        <v>54</v>
      </c>
      <c r="F176" s="88" t="s">
        <v>15</v>
      </c>
      <c r="G176" s="88" t="s">
        <v>226</v>
      </c>
      <c r="H176" s="288">
        <f>H178+H179</f>
        <v>2800</v>
      </c>
      <c r="I176" s="215"/>
      <c r="J176" s="58"/>
    </row>
    <row r="177" spans="1:10" ht="12.75" customHeight="1">
      <c r="A177" s="122" t="s">
        <v>220</v>
      </c>
      <c r="B177" s="86" t="s">
        <v>196</v>
      </c>
      <c r="C177" s="88" t="s">
        <v>35</v>
      </c>
      <c r="D177" s="88" t="s">
        <v>28</v>
      </c>
      <c r="E177" s="88" t="s">
        <v>54</v>
      </c>
      <c r="F177" s="88" t="s">
        <v>15</v>
      </c>
      <c r="G177" s="88" t="s">
        <v>221</v>
      </c>
      <c r="H177" s="290">
        <f>H180+H181</f>
        <v>6200</v>
      </c>
      <c r="I177" s="215"/>
      <c r="J177" s="58"/>
    </row>
    <row r="178" spans="1:12" ht="12.75" customHeight="1">
      <c r="A178" s="87" t="s">
        <v>211</v>
      </c>
      <c r="B178" s="88" t="s">
        <v>196</v>
      </c>
      <c r="C178" s="88" t="s">
        <v>35</v>
      </c>
      <c r="D178" s="88" t="s">
        <v>28</v>
      </c>
      <c r="E178" s="88" t="s">
        <v>54</v>
      </c>
      <c r="F178" s="88" t="s">
        <v>15</v>
      </c>
      <c r="G178" s="88" t="s">
        <v>256</v>
      </c>
      <c r="H178" s="289">
        <v>2500</v>
      </c>
      <c r="I178" s="215"/>
      <c r="J178" s="58"/>
      <c r="L178" s="214"/>
    </row>
    <row r="179" spans="1:12" ht="12.75" customHeight="1">
      <c r="A179" s="87" t="s">
        <v>250</v>
      </c>
      <c r="B179" s="86" t="s">
        <v>196</v>
      </c>
      <c r="C179" s="88" t="s">
        <v>35</v>
      </c>
      <c r="D179" s="88" t="s">
        <v>28</v>
      </c>
      <c r="E179" s="88" t="s">
        <v>54</v>
      </c>
      <c r="F179" s="88" t="s">
        <v>15</v>
      </c>
      <c r="G179" s="88" t="s">
        <v>214</v>
      </c>
      <c r="H179" s="289">
        <v>300</v>
      </c>
      <c r="I179" s="215"/>
      <c r="J179" s="58"/>
      <c r="L179" s="214"/>
    </row>
    <row r="180" spans="1:12" ht="14.25" customHeight="1">
      <c r="A180" s="122" t="s">
        <v>236</v>
      </c>
      <c r="B180" s="86" t="s">
        <v>196</v>
      </c>
      <c r="C180" s="88" t="s">
        <v>35</v>
      </c>
      <c r="D180" s="88" t="s">
        <v>28</v>
      </c>
      <c r="E180" s="88" t="s">
        <v>54</v>
      </c>
      <c r="F180" s="88" t="s">
        <v>247</v>
      </c>
      <c r="G180" s="88" t="s">
        <v>237</v>
      </c>
      <c r="H180" s="289">
        <v>6100</v>
      </c>
      <c r="I180" s="215"/>
      <c r="J180" s="58"/>
      <c r="L180" s="214"/>
    </row>
    <row r="181" spans="1:12" ht="14.25" customHeight="1">
      <c r="A181" s="91" t="s">
        <v>223</v>
      </c>
      <c r="B181" s="86" t="s">
        <v>196</v>
      </c>
      <c r="C181" s="88" t="s">
        <v>35</v>
      </c>
      <c r="D181" s="88" t="s">
        <v>28</v>
      </c>
      <c r="E181" s="88" t="s">
        <v>54</v>
      </c>
      <c r="F181" s="88" t="s">
        <v>15</v>
      </c>
      <c r="G181" s="88" t="s">
        <v>224</v>
      </c>
      <c r="H181" s="289">
        <v>100</v>
      </c>
      <c r="I181" s="215"/>
      <c r="J181" s="58"/>
      <c r="L181" s="214"/>
    </row>
    <row r="182" spans="1:12" ht="27.75" customHeight="1">
      <c r="A182" s="142" t="s">
        <v>257</v>
      </c>
      <c r="B182" s="81" t="s">
        <v>196</v>
      </c>
      <c r="C182" s="81" t="s">
        <v>35</v>
      </c>
      <c r="D182" s="81" t="s">
        <v>28</v>
      </c>
      <c r="E182" s="81" t="s">
        <v>55</v>
      </c>
      <c r="F182" s="81"/>
      <c r="G182" s="81"/>
      <c r="H182" s="286">
        <f>H183+H184</f>
        <v>7300</v>
      </c>
      <c r="I182" s="215"/>
      <c r="J182" s="58"/>
      <c r="L182" s="214"/>
    </row>
    <row r="183" spans="1:10" ht="12.75" customHeight="1">
      <c r="A183" s="120" t="s">
        <v>225</v>
      </c>
      <c r="B183" s="86" t="s">
        <v>196</v>
      </c>
      <c r="C183" s="88" t="s">
        <v>35</v>
      </c>
      <c r="D183" s="88" t="s">
        <v>28</v>
      </c>
      <c r="E183" s="88" t="s">
        <v>55</v>
      </c>
      <c r="F183" s="88" t="s">
        <v>15</v>
      </c>
      <c r="G183" s="88" t="s">
        <v>226</v>
      </c>
      <c r="H183" s="288">
        <f>H185+H191+H187</f>
        <v>7300</v>
      </c>
      <c r="I183" s="215"/>
      <c r="J183" s="84"/>
    </row>
    <row r="184" spans="1:10" ht="12.75" customHeight="1" hidden="1">
      <c r="A184" s="122" t="s">
        <v>220</v>
      </c>
      <c r="B184" s="86" t="s">
        <v>196</v>
      </c>
      <c r="C184" s="88" t="s">
        <v>35</v>
      </c>
      <c r="D184" s="88" t="s">
        <v>28</v>
      </c>
      <c r="E184" s="88" t="s">
        <v>54</v>
      </c>
      <c r="F184" s="88" t="s">
        <v>15</v>
      </c>
      <c r="G184" s="88" t="s">
        <v>221</v>
      </c>
      <c r="H184" s="296">
        <f>H189+H190</f>
        <v>0</v>
      </c>
      <c r="I184" s="215"/>
      <c r="J184" s="84"/>
    </row>
    <row r="185" spans="1:10" ht="12.75" customHeight="1">
      <c r="A185" s="87" t="s">
        <v>250</v>
      </c>
      <c r="B185" s="86" t="s">
        <v>196</v>
      </c>
      <c r="C185" s="86" t="s">
        <v>35</v>
      </c>
      <c r="D185" s="86" t="s">
        <v>28</v>
      </c>
      <c r="E185" s="86" t="s">
        <v>55</v>
      </c>
      <c r="F185" s="86" t="s">
        <v>15</v>
      </c>
      <c r="G185" s="88" t="s">
        <v>214</v>
      </c>
      <c r="H185" s="289">
        <v>2800</v>
      </c>
      <c r="I185" s="215"/>
      <c r="J185" s="58"/>
    </row>
    <row r="186" spans="1:10" ht="12.75" customHeight="1" hidden="1">
      <c r="A186" s="87" t="s">
        <v>238</v>
      </c>
      <c r="B186" s="86" t="s">
        <v>196</v>
      </c>
      <c r="C186" s="86" t="s">
        <v>35</v>
      </c>
      <c r="D186" s="86" t="s">
        <v>28</v>
      </c>
      <c r="E186" s="86" t="s">
        <v>55</v>
      </c>
      <c r="F186" s="86" t="s">
        <v>15</v>
      </c>
      <c r="G186" s="88" t="s">
        <v>216</v>
      </c>
      <c r="H186" s="289"/>
      <c r="I186" s="215"/>
      <c r="J186" s="58"/>
    </row>
    <row r="187" spans="1:10" ht="12.75" customHeight="1">
      <c r="A187" s="87" t="s">
        <v>258</v>
      </c>
      <c r="B187" s="88" t="s">
        <v>196</v>
      </c>
      <c r="C187" s="86" t="s">
        <v>35</v>
      </c>
      <c r="D187" s="86" t="s">
        <v>28</v>
      </c>
      <c r="E187" s="86" t="s">
        <v>55</v>
      </c>
      <c r="F187" s="86" t="s">
        <v>36</v>
      </c>
      <c r="G187" s="88" t="s">
        <v>259</v>
      </c>
      <c r="H187" s="289">
        <v>4500</v>
      </c>
      <c r="I187" s="215"/>
      <c r="J187" s="58"/>
    </row>
    <row r="188" spans="1:10" ht="12.75" customHeight="1" hidden="1">
      <c r="A188" s="87" t="s">
        <v>260</v>
      </c>
      <c r="B188" s="86" t="s">
        <v>196</v>
      </c>
      <c r="C188" s="86" t="s">
        <v>35</v>
      </c>
      <c r="D188" s="86" t="s">
        <v>28</v>
      </c>
      <c r="E188" s="86" t="s">
        <v>55</v>
      </c>
      <c r="F188" s="86" t="s">
        <v>15</v>
      </c>
      <c r="G188" s="88" t="s">
        <v>242</v>
      </c>
      <c r="H188" s="289"/>
      <c r="I188" s="215"/>
      <c r="J188" s="58"/>
    </row>
    <row r="189" spans="1:10" ht="12.75" customHeight="1" hidden="1">
      <c r="A189" s="87" t="s">
        <v>236</v>
      </c>
      <c r="B189" s="86" t="s">
        <v>196</v>
      </c>
      <c r="C189" s="86" t="s">
        <v>35</v>
      </c>
      <c r="D189" s="86" t="s">
        <v>28</v>
      </c>
      <c r="E189" s="86" t="s">
        <v>55</v>
      </c>
      <c r="F189" s="86" t="s">
        <v>15</v>
      </c>
      <c r="G189" s="88" t="s">
        <v>237</v>
      </c>
      <c r="H189" s="289"/>
      <c r="I189" s="215"/>
      <c r="J189" s="58"/>
    </row>
    <row r="190" spans="1:10" ht="12.75" customHeight="1" hidden="1">
      <c r="A190" s="87" t="s">
        <v>223</v>
      </c>
      <c r="B190" s="86" t="s">
        <v>196</v>
      </c>
      <c r="C190" s="86" t="s">
        <v>35</v>
      </c>
      <c r="D190" s="86" t="s">
        <v>28</v>
      </c>
      <c r="E190" s="86" t="s">
        <v>55</v>
      </c>
      <c r="F190" s="86" t="s">
        <v>15</v>
      </c>
      <c r="G190" s="88" t="s">
        <v>224</v>
      </c>
      <c r="H190" s="289"/>
      <c r="I190" s="215"/>
      <c r="J190" s="58"/>
    </row>
    <row r="191" spans="1:10" ht="12.75" customHeight="1" hidden="1">
      <c r="A191" s="87" t="s">
        <v>258</v>
      </c>
      <c r="B191" s="88" t="s">
        <v>196</v>
      </c>
      <c r="C191" s="86" t="s">
        <v>35</v>
      </c>
      <c r="D191" s="86" t="s">
        <v>28</v>
      </c>
      <c r="E191" s="86" t="s">
        <v>55</v>
      </c>
      <c r="F191" s="86" t="s">
        <v>36</v>
      </c>
      <c r="G191" s="88" t="s">
        <v>259</v>
      </c>
      <c r="H191" s="289"/>
      <c r="I191" s="215"/>
      <c r="J191" s="58"/>
    </row>
    <row r="192" spans="1:10" ht="12.75" customHeight="1">
      <c r="A192" s="142" t="s">
        <v>56</v>
      </c>
      <c r="B192" s="81" t="s">
        <v>196</v>
      </c>
      <c r="C192" s="81" t="s">
        <v>35</v>
      </c>
      <c r="D192" s="81" t="s">
        <v>28</v>
      </c>
      <c r="E192" s="81" t="s">
        <v>57</v>
      </c>
      <c r="F192" s="81"/>
      <c r="G192" s="81"/>
      <c r="H192" s="286">
        <f>H194</f>
        <v>1400</v>
      </c>
      <c r="I192" s="215"/>
      <c r="J192" s="58"/>
    </row>
    <row r="193" spans="1:10" ht="12.75" customHeight="1" hidden="1">
      <c r="A193" s="120" t="s">
        <v>225</v>
      </c>
      <c r="B193" s="86" t="s">
        <v>196</v>
      </c>
      <c r="C193" s="88" t="s">
        <v>35</v>
      </c>
      <c r="D193" s="88" t="s">
        <v>28</v>
      </c>
      <c r="E193" s="88" t="s">
        <v>57</v>
      </c>
      <c r="F193" s="88" t="s">
        <v>15</v>
      </c>
      <c r="G193" s="88" t="s">
        <v>226</v>
      </c>
      <c r="H193" s="290">
        <f>H196+H197</f>
        <v>0</v>
      </c>
      <c r="I193" s="215"/>
      <c r="J193" s="58"/>
    </row>
    <row r="194" spans="1:10" ht="12.75" customHeight="1">
      <c r="A194" s="87" t="s">
        <v>40</v>
      </c>
      <c r="B194" s="86" t="s">
        <v>196</v>
      </c>
      <c r="C194" s="88" t="s">
        <v>35</v>
      </c>
      <c r="D194" s="88" t="s">
        <v>28</v>
      </c>
      <c r="E194" s="88" t="s">
        <v>57</v>
      </c>
      <c r="F194" s="88" t="s">
        <v>36</v>
      </c>
      <c r="G194" s="88"/>
      <c r="H194" s="290">
        <f>H195</f>
        <v>1400</v>
      </c>
      <c r="I194" s="215"/>
      <c r="J194" s="58"/>
    </row>
    <row r="195" spans="1:10" ht="12.75" customHeight="1">
      <c r="A195" s="87" t="s">
        <v>258</v>
      </c>
      <c r="B195" s="88" t="s">
        <v>196</v>
      </c>
      <c r="C195" s="88" t="s">
        <v>35</v>
      </c>
      <c r="D195" s="88" t="s">
        <v>28</v>
      </c>
      <c r="E195" s="88" t="s">
        <v>57</v>
      </c>
      <c r="F195" s="88" t="s">
        <v>36</v>
      </c>
      <c r="G195" s="88" t="s">
        <v>259</v>
      </c>
      <c r="H195" s="289">
        <v>1400</v>
      </c>
      <c r="I195" s="215"/>
      <c r="J195" s="58"/>
    </row>
    <row r="196" spans="1:10" ht="12.75" customHeight="1" hidden="1">
      <c r="A196" s="91" t="s">
        <v>250</v>
      </c>
      <c r="B196" s="86" t="s">
        <v>196</v>
      </c>
      <c r="C196" s="88" t="s">
        <v>35</v>
      </c>
      <c r="D196" s="88" t="s">
        <v>28</v>
      </c>
      <c r="E196" s="88" t="s">
        <v>57</v>
      </c>
      <c r="F196" s="88" t="s">
        <v>15</v>
      </c>
      <c r="G196" s="88" t="s">
        <v>214</v>
      </c>
      <c r="H196" s="289"/>
      <c r="I196" s="215"/>
      <c r="J196" s="58"/>
    </row>
    <row r="197" spans="1:10" ht="12.75" customHeight="1" hidden="1">
      <c r="A197" s="87" t="s">
        <v>260</v>
      </c>
      <c r="B197" s="86" t="s">
        <v>196</v>
      </c>
      <c r="C197" s="88" t="s">
        <v>35</v>
      </c>
      <c r="D197" s="88" t="s">
        <v>28</v>
      </c>
      <c r="E197" s="88" t="s">
        <v>57</v>
      </c>
      <c r="F197" s="88" t="s">
        <v>15</v>
      </c>
      <c r="G197" s="88" t="s">
        <v>242</v>
      </c>
      <c r="H197" s="289"/>
      <c r="I197" s="215"/>
      <c r="J197" s="58"/>
    </row>
    <row r="198" spans="1:10" ht="12.75" customHeight="1" hidden="1">
      <c r="A198" s="87" t="s">
        <v>236</v>
      </c>
      <c r="B198" s="86" t="s">
        <v>196</v>
      </c>
      <c r="C198" s="88" t="s">
        <v>35</v>
      </c>
      <c r="D198" s="88" t="s">
        <v>28</v>
      </c>
      <c r="E198" s="88" t="s">
        <v>57</v>
      </c>
      <c r="F198" s="88" t="s">
        <v>15</v>
      </c>
      <c r="G198" s="88" t="s">
        <v>237</v>
      </c>
      <c r="H198" s="289"/>
      <c r="I198" s="215"/>
      <c r="J198" s="58"/>
    </row>
    <row r="199" spans="1:10" ht="12.75" customHeight="1" hidden="1">
      <c r="A199" s="87" t="s">
        <v>223</v>
      </c>
      <c r="B199" s="88" t="s">
        <v>196</v>
      </c>
      <c r="C199" s="88" t="s">
        <v>35</v>
      </c>
      <c r="D199" s="88" t="s">
        <v>28</v>
      </c>
      <c r="E199" s="88" t="s">
        <v>57</v>
      </c>
      <c r="F199" s="88" t="s">
        <v>15</v>
      </c>
      <c r="G199" s="88" t="s">
        <v>224</v>
      </c>
      <c r="H199" s="289">
        <v>1</v>
      </c>
      <c r="I199" s="215"/>
      <c r="J199" s="58"/>
    </row>
    <row r="200" spans="1:10" ht="12.75" customHeight="1">
      <c r="A200" s="142" t="s">
        <v>58</v>
      </c>
      <c r="B200" s="81" t="s">
        <v>196</v>
      </c>
      <c r="C200" s="81" t="s">
        <v>35</v>
      </c>
      <c r="D200" s="81" t="s">
        <v>28</v>
      </c>
      <c r="E200" s="81" t="s">
        <v>59</v>
      </c>
      <c r="F200" s="81"/>
      <c r="G200" s="81"/>
      <c r="H200" s="286">
        <f>H201</f>
        <v>100</v>
      </c>
      <c r="I200" s="215"/>
      <c r="J200" s="58"/>
    </row>
    <row r="201" spans="1:10" ht="12.75" customHeight="1">
      <c r="A201" s="87" t="s">
        <v>40</v>
      </c>
      <c r="B201" s="86" t="s">
        <v>196</v>
      </c>
      <c r="C201" s="88" t="s">
        <v>35</v>
      </c>
      <c r="D201" s="88" t="s">
        <v>28</v>
      </c>
      <c r="E201" s="88" t="s">
        <v>59</v>
      </c>
      <c r="F201" s="88" t="s">
        <v>36</v>
      </c>
      <c r="G201" s="88"/>
      <c r="H201" s="289">
        <f>H203</f>
        <v>100</v>
      </c>
      <c r="I201" s="215"/>
      <c r="J201" s="58"/>
    </row>
    <row r="202" spans="1:10" ht="12.75" customHeight="1" hidden="1">
      <c r="A202" s="87" t="s">
        <v>238</v>
      </c>
      <c r="B202" s="88" t="s">
        <v>196</v>
      </c>
      <c r="C202" s="88" t="s">
        <v>35</v>
      </c>
      <c r="D202" s="88" t="s">
        <v>28</v>
      </c>
      <c r="E202" s="88" t="s">
        <v>59</v>
      </c>
      <c r="F202" s="88" t="s">
        <v>15</v>
      </c>
      <c r="G202" s="88" t="s">
        <v>216</v>
      </c>
      <c r="H202" s="289"/>
      <c r="I202" s="215"/>
      <c r="J202" s="58"/>
    </row>
    <row r="203" spans="1:10" ht="12.75" customHeight="1">
      <c r="A203" s="87" t="s">
        <v>258</v>
      </c>
      <c r="B203" s="86" t="s">
        <v>196</v>
      </c>
      <c r="C203" s="88" t="s">
        <v>35</v>
      </c>
      <c r="D203" s="88" t="s">
        <v>28</v>
      </c>
      <c r="E203" s="88" t="s">
        <v>59</v>
      </c>
      <c r="F203" s="88" t="s">
        <v>36</v>
      </c>
      <c r="G203" s="88" t="s">
        <v>259</v>
      </c>
      <c r="H203" s="289">
        <v>100</v>
      </c>
      <c r="I203" s="215"/>
      <c r="J203" s="58"/>
    </row>
    <row r="204" spans="1:10" ht="12.75" customHeight="1" hidden="1">
      <c r="A204" s="87" t="s">
        <v>260</v>
      </c>
      <c r="B204" s="86" t="s">
        <v>196</v>
      </c>
      <c r="C204" s="88" t="s">
        <v>35</v>
      </c>
      <c r="D204" s="88" t="s">
        <v>28</v>
      </c>
      <c r="E204" s="88" t="s">
        <v>59</v>
      </c>
      <c r="F204" s="88" t="s">
        <v>15</v>
      </c>
      <c r="G204" s="88" t="s">
        <v>242</v>
      </c>
      <c r="H204" s="293"/>
      <c r="I204" s="215"/>
      <c r="J204" s="58"/>
    </row>
    <row r="205" spans="1:10" ht="12.75" customHeight="1" hidden="1">
      <c r="A205" s="87" t="s">
        <v>236</v>
      </c>
      <c r="B205" s="86" t="s">
        <v>196</v>
      </c>
      <c r="C205" s="88" t="s">
        <v>35</v>
      </c>
      <c r="D205" s="88" t="s">
        <v>28</v>
      </c>
      <c r="E205" s="88" t="s">
        <v>59</v>
      </c>
      <c r="F205" s="88" t="s">
        <v>15</v>
      </c>
      <c r="G205" s="88" t="s">
        <v>237</v>
      </c>
      <c r="H205" s="293"/>
      <c r="I205" s="215"/>
      <c r="J205" s="58"/>
    </row>
    <row r="206" spans="1:10" ht="12.75" customHeight="1" hidden="1">
      <c r="A206" s="87" t="s">
        <v>223</v>
      </c>
      <c r="B206" s="88" t="s">
        <v>196</v>
      </c>
      <c r="C206" s="88" t="s">
        <v>35</v>
      </c>
      <c r="D206" s="88" t="s">
        <v>28</v>
      </c>
      <c r="E206" s="88" t="s">
        <v>59</v>
      </c>
      <c r="F206" s="88" t="s">
        <v>15</v>
      </c>
      <c r="G206" s="88" t="s">
        <v>224</v>
      </c>
      <c r="H206" s="293"/>
      <c r="I206" s="215"/>
      <c r="J206" s="58"/>
    </row>
    <row r="207" spans="1:10" ht="13.5">
      <c r="A207" s="143" t="s">
        <v>33</v>
      </c>
      <c r="B207" s="81" t="s">
        <v>196</v>
      </c>
      <c r="C207" s="144" t="s">
        <v>35</v>
      </c>
      <c r="D207" s="144" t="s">
        <v>28</v>
      </c>
      <c r="E207" s="144" t="s">
        <v>60</v>
      </c>
      <c r="F207" s="144"/>
      <c r="G207" s="144"/>
      <c r="H207" s="286">
        <f>H214+H208</f>
        <v>12200</v>
      </c>
      <c r="I207" s="215"/>
      <c r="J207" s="58"/>
    </row>
    <row r="208" spans="1:10" ht="12.75" customHeight="1">
      <c r="A208" s="91" t="s">
        <v>225</v>
      </c>
      <c r="B208" s="86" t="s">
        <v>196</v>
      </c>
      <c r="C208" s="92" t="s">
        <v>35</v>
      </c>
      <c r="D208" s="92" t="s">
        <v>28</v>
      </c>
      <c r="E208" s="92" t="s">
        <v>60</v>
      </c>
      <c r="F208" s="92" t="s">
        <v>15</v>
      </c>
      <c r="G208" s="134">
        <v>200</v>
      </c>
      <c r="H208" s="288">
        <f>H209+H211</f>
        <v>8650</v>
      </c>
      <c r="I208" s="215"/>
      <c r="J208" s="58"/>
    </row>
    <row r="209" spans="1:10" ht="12.75" customHeight="1">
      <c r="A209" s="91" t="s">
        <v>235</v>
      </c>
      <c r="B209" s="88" t="s">
        <v>196</v>
      </c>
      <c r="C209" s="92" t="s">
        <v>35</v>
      </c>
      <c r="D209" s="92" t="s">
        <v>28</v>
      </c>
      <c r="E209" s="92" t="s">
        <v>60</v>
      </c>
      <c r="F209" s="92" t="s">
        <v>15</v>
      </c>
      <c r="G209" s="134">
        <v>220</v>
      </c>
      <c r="H209" s="299">
        <f>H210+H212</f>
        <v>2450</v>
      </c>
      <c r="I209" s="215"/>
      <c r="J209" s="58"/>
    </row>
    <row r="210" spans="1:10" ht="12.75" customHeight="1">
      <c r="A210" s="91" t="s">
        <v>250</v>
      </c>
      <c r="B210" s="86" t="s">
        <v>196</v>
      </c>
      <c r="C210" s="92" t="s">
        <v>35</v>
      </c>
      <c r="D210" s="92" t="s">
        <v>28</v>
      </c>
      <c r="E210" s="92" t="s">
        <v>60</v>
      </c>
      <c r="F210" s="92" t="s">
        <v>15</v>
      </c>
      <c r="G210" s="134">
        <v>225</v>
      </c>
      <c r="H210" s="299">
        <v>450</v>
      </c>
      <c r="I210" s="215"/>
      <c r="J210" s="229"/>
    </row>
    <row r="211" spans="1:10" ht="12.75" customHeight="1">
      <c r="A211" s="87" t="s">
        <v>258</v>
      </c>
      <c r="B211" s="86" t="s">
        <v>196</v>
      </c>
      <c r="C211" s="92" t="s">
        <v>35</v>
      </c>
      <c r="D211" s="92" t="s">
        <v>28</v>
      </c>
      <c r="E211" s="92" t="s">
        <v>60</v>
      </c>
      <c r="F211" s="92" t="s">
        <v>36</v>
      </c>
      <c r="G211" s="134">
        <v>241</v>
      </c>
      <c r="H211" s="299">
        <v>6200</v>
      </c>
      <c r="I211" s="215"/>
      <c r="J211" s="58"/>
    </row>
    <row r="212" spans="1:10" ht="12.75" customHeight="1">
      <c r="A212" s="91" t="s">
        <v>238</v>
      </c>
      <c r="B212" s="86" t="s">
        <v>196</v>
      </c>
      <c r="C212" s="92" t="s">
        <v>35</v>
      </c>
      <c r="D212" s="92" t="s">
        <v>28</v>
      </c>
      <c r="E212" s="92" t="s">
        <v>60</v>
      </c>
      <c r="F212" s="92" t="s">
        <v>15</v>
      </c>
      <c r="G212" s="134">
        <v>226</v>
      </c>
      <c r="H212" s="299">
        <v>2000</v>
      </c>
      <c r="I212" s="215"/>
      <c r="J212" s="58"/>
    </row>
    <row r="213" spans="1:10" ht="12.75" customHeight="1" hidden="1">
      <c r="A213" s="91" t="s">
        <v>25</v>
      </c>
      <c r="B213" s="88" t="s">
        <v>196</v>
      </c>
      <c r="C213" s="92" t="s">
        <v>35</v>
      </c>
      <c r="D213" s="92" t="s">
        <v>28</v>
      </c>
      <c r="E213" s="92" t="s">
        <v>60</v>
      </c>
      <c r="F213" s="92" t="s">
        <v>15</v>
      </c>
      <c r="G213" s="134">
        <v>290</v>
      </c>
      <c r="H213" s="299"/>
      <c r="I213" s="215"/>
      <c r="J213" s="58"/>
    </row>
    <row r="214" spans="1:10" ht="12.75" customHeight="1">
      <c r="A214" s="122" t="s">
        <v>220</v>
      </c>
      <c r="B214" s="86" t="s">
        <v>196</v>
      </c>
      <c r="C214" s="92" t="s">
        <v>35</v>
      </c>
      <c r="D214" s="92" t="s">
        <v>28</v>
      </c>
      <c r="E214" s="92" t="s">
        <v>60</v>
      </c>
      <c r="F214" s="92" t="s">
        <v>15</v>
      </c>
      <c r="G214" s="134">
        <v>300</v>
      </c>
      <c r="H214" s="288">
        <f>H215+H216</f>
        <v>3550</v>
      </c>
      <c r="I214" s="215"/>
      <c r="J214" s="229"/>
    </row>
    <row r="215" spans="1:10" ht="12.75" customHeight="1">
      <c r="A215" s="91" t="s">
        <v>236</v>
      </c>
      <c r="B215" s="86" t="s">
        <v>196</v>
      </c>
      <c r="C215" s="92" t="s">
        <v>35</v>
      </c>
      <c r="D215" s="92" t="s">
        <v>28</v>
      </c>
      <c r="E215" s="92" t="s">
        <v>60</v>
      </c>
      <c r="F215" s="92" t="s">
        <v>15</v>
      </c>
      <c r="G215" s="134">
        <v>310</v>
      </c>
      <c r="H215" s="299">
        <v>3000</v>
      </c>
      <c r="I215" s="215"/>
      <c r="J215" s="58"/>
    </row>
    <row r="216" spans="1:10" ht="12.75" customHeight="1">
      <c r="A216" s="91" t="s">
        <v>223</v>
      </c>
      <c r="B216" s="88" t="s">
        <v>196</v>
      </c>
      <c r="C216" s="92" t="s">
        <v>35</v>
      </c>
      <c r="D216" s="92" t="s">
        <v>28</v>
      </c>
      <c r="E216" s="92" t="s">
        <v>60</v>
      </c>
      <c r="F216" s="92" t="s">
        <v>15</v>
      </c>
      <c r="G216" s="134">
        <v>340</v>
      </c>
      <c r="H216" s="296">
        <v>550</v>
      </c>
      <c r="I216" s="215"/>
      <c r="J216" s="58"/>
    </row>
    <row r="217" spans="1:10" ht="12.75" customHeight="1" hidden="1">
      <c r="A217" s="127" t="s">
        <v>45</v>
      </c>
      <c r="B217" s="86" t="s">
        <v>196</v>
      </c>
      <c r="C217" s="145" t="s">
        <v>19</v>
      </c>
      <c r="D217" s="146"/>
      <c r="E217" s="146"/>
      <c r="F217" s="146"/>
      <c r="G217" s="77"/>
      <c r="H217" s="300">
        <f>H234+H250+H218</f>
        <v>0</v>
      </c>
      <c r="I217" s="215"/>
      <c r="J217" s="58"/>
    </row>
    <row r="218" spans="1:10" ht="12.75" customHeight="1" hidden="1">
      <c r="A218" s="147" t="s">
        <v>61</v>
      </c>
      <c r="B218" s="86" t="s">
        <v>196</v>
      </c>
      <c r="C218" s="81" t="s">
        <v>19</v>
      </c>
      <c r="D218" s="81" t="s">
        <v>10</v>
      </c>
      <c r="E218" s="81" t="s">
        <v>261</v>
      </c>
      <c r="F218" s="81"/>
      <c r="G218" s="81"/>
      <c r="H218" s="286">
        <f>H219+H223+H229+H231+H230</f>
        <v>0</v>
      </c>
      <c r="I218" s="215"/>
      <c r="J218" s="58"/>
    </row>
    <row r="219" spans="1:10" ht="12.75" customHeight="1" hidden="1">
      <c r="A219" s="87" t="s">
        <v>197</v>
      </c>
      <c r="B219" s="86" t="s">
        <v>196</v>
      </c>
      <c r="C219" s="88" t="s">
        <v>19</v>
      </c>
      <c r="D219" s="88" t="s">
        <v>10</v>
      </c>
      <c r="E219" s="88" t="s">
        <v>261</v>
      </c>
      <c r="F219" s="88" t="s">
        <v>63</v>
      </c>
      <c r="G219" s="88" t="s">
        <v>198</v>
      </c>
      <c r="H219" s="288">
        <f>H220+H221+H222</f>
        <v>0</v>
      </c>
      <c r="I219" s="215"/>
      <c r="J219" s="58"/>
    </row>
    <row r="220" spans="1:10" ht="12.75" customHeight="1" hidden="1">
      <c r="A220" s="87" t="s">
        <v>199</v>
      </c>
      <c r="B220" s="88" t="s">
        <v>196</v>
      </c>
      <c r="C220" s="88" t="s">
        <v>19</v>
      </c>
      <c r="D220" s="88" t="s">
        <v>10</v>
      </c>
      <c r="E220" s="88" t="s">
        <v>261</v>
      </c>
      <c r="F220" s="88" t="s">
        <v>63</v>
      </c>
      <c r="G220" s="88" t="s">
        <v>200</v>
      </c>
      <c r="H220" s="289"/>
      <c r="I220" s="215"/>
      <c r="J220" s="58"/>
    </row>
    <row r="221" spans="1:10" ht="12.75" customHeight="1" hidden="1">
      <c r="A221" s="87" t="s">
        <v>201</v>
      </c>
      <c r="B221" s="86" t="s">
        <v>196</v>
      </c>
      <c r="C221" s="88" t="s">
        <v>19</v>
      </c>
      <c r="D221" s="88" t="s">
        <v>10</v>
      </c>
      <c r="E221" s="88" t="s">
        <v>261</v>
      </c>
      <c r="F221" s="88" t="s">
        <v>63</v>
      </c>
      <c r="G221" s="88" t="s">
        <v>202</v>
      </c>
      <c r="H221" s="289"/>
      <c r="I221" s="215"/>
      <c r="J221" s="58"/>
    </row>
    <row r="222" spans="1:10" ht="12.75" customHeight="1" hidden="1">
      <c r="A222" s="87" t="s">
        <v>203</v>
      </c>
      <c r="B222" s="86" t="s">
        <v>196</v>
      </c>
      <c r="C222" s="88" t="s">
        <v>19</v>
      </c>
      <c r="D222" s="88" t="s">
        <v>10</v>
      </c>
      <c r="E222" s="88" t="s">
        <v>261</v>
      </c>
      <c r="F222" s="88" t="s">
        <v>63</v>
      </c>
      <c r="G222" s="88" t="s">
        <v>204</v>
      </c>
      <c r="H222" s="289"/>
      <c r="I222" s="215"/>
      <c r="J222" s="58"/>
    </row>
    <row r="223" spans="1:10" ht="12.75" customHeight="1" hidden="1">
      <c r="A223" s="87" t="s">
        <v>205</v>
      </c>
      <c r="B223" s="88" t="s">
        <v>196</v>
      </c>
      <c r="C223" s="88" t="s">
        <v>19</v>
      </c>
      <c r="D223" s="88" t="s">
        <v>10</v>
      </c>
      <c r="E223" s="88" t="s">
        <v>261</v>
      </c>
      <c r="F223" s="88" t="s">
        <v>63</v>
      </c>
      <c r="G223" s="88" t="s">
        <v>206</v>
      </c>
      <c r="H223" s="288">
        <f>H224+H225+H226+H227+H228</f>
        <v>0</v>
      </c>
      <c r="I223" s="215"/>
      <c r="J223" s="58"/>
    </row>
    <row r="224" spans="1:10" ht="12.75" customHeight="1" hidden="1">
      <c r="A224" s="87" t="s">
        <v>207</v>
      </c>
      <c r="B224" s="86" t="s">
        <v>196</v>
      </c>
      <c r="C224" s="88" t="s">
        <v>19</v>
      </c>
      <c r="D224" s="88" t="s">
        <v>10</v>
      </c>
      <c r="E224" s="88" t="s">
        <v>261</v>
      </c>
      <c r="F224" s="88" t="s">
        <v>63</v>
      </c>
      <c r="G224" s="88">
        <v>221</v>
      </c>
      <c r="H224" s="289"/>
      <c r="I224" s="215"/>
      <c r="J224" s="58"/>
    </row>
    <row r="225" spans="1:10" ht="12.75" customHeight="1" hidden="1">
      <c r="A225" s="87" t="s">
        <v>209</v>
      </c>
      <c r="B225" s="86" t="s">
        <v>196</v>
      </c>
      <c r="C225" s="88" t="s">
        <v>19</v>
      </c>
      <c r="D225" s="88" t="s">
        <v>10</v>
      </c>
      <c r="E225" s="88" t="s">
        <v>261</v>
      </c>
      <c r="F225" s="88" t="s">
        <v>63</v>
      </c>
      <c r="G225" s="88">
        <v>222</v>
      </c>
      <c r="H225" s="289"/>
      <c r="I225" s="215"/>
      <c r="J225" s="58"/>
    </row>
    <row r="226" spans="1:10" ht="12.75" customHeight="1" hidden="1">
      <c r="A226" s="87" t="s">
        <v>211</v>
      </c>
      <c r="B226" s="86" t="s">
        <v>196</v>
      </c>
      <c r="C226" s="88" t="s">
        <v>19</v>
      </c>
      <c r="D226" s="88" t="s">
        <v>10</v>
      </c>
      <c r="E226" s="88" t="s">
        <v>261</v>
      </c>
      <c r="F226" s="88" t="s">
        <v>63</v>
      </c>
      <c r="G226" s="88">
        <v>223</v>
      </c>
      <c r="H226" s="289"/>
      <c r="I226" s="215"/>
      <c r="J226" s="58"/>
    </row>
    <row r="227" spans="1:10" ht="12.75" customHeight="1" hidden="1">
      <c r="A227" s="87" t="s">
        <v>213</v>
      </c>
      <c r="B227" s="88" t="s">
        <v>196</v>
      </c>
      <c r="C227" s="88" t="s">
        <v>19</v>
      </c>
      <c r="D227" s="88" t="s">
        <v>10</v>
      </c>
      <c r="E227" s="88" t="s">
        <v>261</v>
      </c>
      <c r="F227" s="88" t="s">
        <v>63</v>
      </c>
      <c r="G227" s="88">
        <v>225</v>
      </c>
      <c r="H227" s="289"/>
      <c r="I227" s="215"/>
      <c r="J227" s="58"/>
    </row>
    <row r="228" spans="1:10" ht="12.75" customHeight="1" hidden="1">
      <c r="A228" s="87" t="s">
        <v>215</v>
      </c>
      <c r="B228" s="86" t="s">
        <v>196</v>
      </c>
      <c r="C228" s="88" t="s">
        <v>19</v>
      </c>
      <c r="D228" s="88" t="s">
        <v>10</v>
      </c>
      <c r="E228" s="88" t="s">
        <v>261</v>
      </c>
      <c r="F228" s="88" t="s">
        <v>63</v>
      </c>
      <c r="G228" s="88">
        <v>226</v>
      </c>
      <c r="H228" s="289"/>
      <c r="I228" s="215"/>
      <c r="J228" s="58"/>
    </row>
    <row r="229" spans="1:10" ht="12.75" customHeight="1" hidden="1">
      <c r="A229" s="148" t="s">
        <v>25</v>
      </c>
      <c r="B229" s="86" t="s">
        <v>196</v>
      </c>
      <c r="C229" s="88" t="s">
        <v>19</v>
      </c>
      <c r="D229" s="88" t="s">
        <v>10</v>
      </c>
      <c r="E229" s="88" t="s">
        <v>261</v>
      </c>
      <c r="F229" s="88" t="s">
        <v>63</v>
      </c>
      <c r="G229" s="88">
        <v>290</v>
      </c>
      <c r="H229" s="289"/>
      <c r="I229" s="215"/>
      <c r="J229" s="58"/>
    </row>
    <row r="230" spans="1:10" ht="12.75" customHeight="1" hidden="1">
      <c r="A230" s="148" t="s">
        <v>25</v>
      </c>
      <c r="B230" s="88" t="s">
        <v>196</v>
      </c>
      <c r="C230" s="88" t="s">
        <v>19</v>
      </c>
      <c r="D230" s="88" t="s">
        <v>10</v>
      </c>
      <c r="E230" s="88" t="s">
        <v>261</v>
      </c>
      <c r="F230" s="88" t="s">
        <v>63</v>
      </c>
      <c r="G230" s="88">
        <v>290</v>
      </c>
      <c r="H230" s="289"/>
      <c r="I230" s="215"/>
      <c r="J230" s="58"/>
    </row>
    <row r="231" spans="1:10" ht="12.75" customHeight="1" hidden="1">
      <c r="A231" s="87" t="s">
        <v>220</v>
      </c>
      <c r="B231" s="86" t="s">
        <v>196</v>
      </c>
      <c r="C231" s="88" t="s">
        <v>19</v>
      </c>
      <c r="D231" s="88" t="s">
        <v>10</v>
      </c>
      <c r="E231" s="88" t="s">
        <v>261</v>
      </c>
      <c r="F231" s="88" t="s">
        <v>63</v>
      </c>
      <c r="G231" s="88" t="s">
        <v>221</v>
      </c>
      <c r="H231" s="288">
        <f>SUM(H232:H233)</f>
        <v>0</v>
      </c>
      <c r="I231" s="215"/>
      <c r="J231" s="58"/>
    </row>
    <row r="232" spans="1:10" ht="12.75" customHeight="1" hidden="1">
      <c r="A232" s="87" t="s">
        <v>236</v>
      </c>
      <c r="B232" s="86" t="s">
        <v>196</v>
      </c>
      <c r="C232" s="88" t="s">
        <v>19</v>
      </c>
      <c r="D232" s="88" t="s">
        <v>10</v>
      </c>
      <c r="E232" s="88" t="s">
        <v>261</v>
      </c>
      <c r="F232" s="88" t="s">
        <v>63</v>
      </c>
      <c r="G232" s="88" t="s">
        <v>237</v>
      </c>
      <c r="H232" s="289"/>
      <c r="I232" s="215"/>
      <c r="J232" s="58"/>
    </row>
    <row r="233" spans="1:10" ht="12.75" customHeight="1" hidden="1">
      <c r="A233" s="87" t="s">
        <v>223</v>
      </c>
      <c r="B233" s="86" t="s">
        <v>196</v>
      </c>
      <c r="C233" s="88" t="s">
        <v>19</v>
      </c>
      <c r="D233" s="88" t="s">
        <v>10</v>
      </c>
      <c r="E233" s="88" t="s">
        <v>261</v>
      </c>
      <c r="F233" s="88" t="s">
        <v>63</v>
      </c>
      <c r="G233" s="88" t="s">
        <v>224</v>
      </c>
      <c r="H233" s="289"/>
      <c r="I233" s="215"/>
      <c r="J233" s="58"/>
    </row>
    <row r="234" spans="1:10" ht="12.75" customHeight="1" hidden="1">
      <c r="A234" s="147" t="s">
        <v>262</v>
      </c>
      <c r="B234" s="88" t="s">
        <v>196</v>
      </c>
      <c r="C234" s="81" t="s">
        <v>19</v>
      </c>
      <c r="D234" s="81" t="s">
        <v>30</v>
      </c>
      <c r="E234" s="81" t="s">
        <v>263</v>
      </c>
      <c r="F234" s="81"/>
      <c r="G234" s="81"/>
      <c r="H234" s="286">
        <f>H235+H239+H245+H247+H246</f>
        <v>0</v>
      </c>
      <c r="I234" s="215"/>
      <c r="J234" s="58"/>
    </row>
    <row r="235" spans="1:10" ht="12.75" customHeight="1" hidden="1">
      <c r="A235" s="87" t="s">
        <v>197</v>
      </c>
      <c r="B235" s="86" t="s">
        <v>196</v>
      </c>
      <c r="C235" s="88" t="s">
        <v>19</v>
      </c>
      <c r="D235" s="88" t="s">
        <v>30</v>
      </c>
      <c r="E235" s="88" t="s">
        <v>263</v>
      </c>
      <c r="F235" s="88" t="s">
        <v>63</v>
      </c>
      <c r="G235" s="88" t="s">
        <v>198</v>
      </c>
      <c r="H235" s="288">
        <f>H236+H237+H238</f>
        <v>0</v>
      </c>
      <c r="I235" s="215"/>
      <c r="J235" s="58"/>
    </row>
    <row r="236" spans="1:10" ht="12.75" customHeight="1" hidden="1">
      <c r="A236" s="87" t="s">
        <v>199</v>
      </c>
      <c r="B236" s="86" t="s">
        <v>196</v>
      </c>
      <c r="C236" s="88" t="s">
        <v>19</v>
      </c>
      <c r="D236" s="88" t="s">
        <v>30</v>
      </c>
      <c r="E236" s="88" t="s">
        <v>263</v>
      </c>
      <c r="F236" s="88" t="s">
        <v>63</v>
      </c>
      <c r="G236" s="88" t="s">
        <v>200</v>
      </c>
      <c r="H236" s="289"/>
      <c r="I236" s="215"/>
      <c r="J236" s="58"/>
    </row>
    <row r="237" spans="1:10" ht="12.75" customHeight="1" hidden="1">
      <c r="A237" s="87" t="s">
        <v>201</v>
      </c>
      <c r="B237" s="88" t="s">
        <v>196</v>
      </c>
      <c r="C237" s="88" t="s">
        <v>19</v>
      </c>
      <c r="D237" s="88" t="s">
        <v>30</v>
      </c>
      <c r="E237" s="88" t="s">
        <v>263</v>
      </c>
      <c r="F237" s="88" t="s">
        <v>63</v>
      </c>
      <c r="G237" s="88" t="s">
        <v>202</v>
      </c>
      <c r="H237" s="289"/>
      <c r="I237" s="215"/>
      <c r="J237" s="58"/>
    </row>
    <row r="238" spans="1:10" ht="12.75" customHeight="1" hidden="1">
      <c r="A238" s="87" t="s">
        <v>203</v>
      </c>
      <c r="B238" s="86" t="s">
        <v>196</v>
      </c>
      <c r="C238" s="88" t="s">
        <v>19</v>
      </c>
      <c r="D238" s="88" t="s">
        <v>30</v>
      </c>
      <c r="E238" s="88" t="s">
        <v>263</v>
      </c>
      <c r="F238" s="88" t="s">
        <v>63</v>
      </c>
      <c r="G238" s="88" t="s">
        <v>204</v>
      </c>
      <c r="H238" s="289"/>
      <c r="I238" s="215"/>
      <c r="J238" s="58"/>
    </row>
    <row r="239" spans="1:10" ht="12.75" customHeight="1" hidden="1">
      <c r="A239" s="87" t="s">
        <v>205</v>
      </c>
      <c r="B239" s="86" t="s">
        <v>196</v>
      </c>
      <c r="C239" s="88" t="s">
        <v>19</v>
      </c>
      <c r="D239" s="88" t="s">
        <v>30</v>
      </c>
      <c r="E239" s="88" t="s">
        <v>263</v>
      </c>
      <c r="F239" s="88" t="s">
        <v>63</v>
      </c>
      <c r="G239" s="88" t="s">
        <v>206</v>
      </c>
      <c r="H239" s="288">
        <f>H240+H241+H242+H243+H244</f>
        <v>0</v>
      </c>
      <c r="I239" s="215"/>
      <c r="J239" s="58"/>
    </row>
    <row r="240" spans="1:10" ht="12.75" customHeight="1" hidden="1">
      <c r="A240" s="87" t="s">
        <v>207</v>
      </c>
      <c r="B240" s="86" t="s">
        <v>196</v>
      </c>
      <c r="C240" s="88" t="s">
        <v>19</v>
      </c>
      <c r="D240" s="88" t="s">
        <v>30</v>
      </c>
      <c r="E240" s="88" t="s">
        <v>263</v>
      </c>
      <c r="F240" s="88" t="s">
        <v>63</v>
      </c>
      <c r="G240" s="88">
        <v>221</v>
      </c>
      <c r="H240" s="289"/>
      <c r="I240" s="215"/>
      <c r="J240" s="58"/>
    </row>
    <row r="241" spans="1:10" ht="12.75" customHeight="1" hidden="1">
      <c r="A241" s="87" t="s">
        <v>209</v>
      </c>
      <c r="B241" s="88" t="s">
        <v>196</v>
      </c>
      <c r="C241" s="88" t="s">
        <v>19</v>
      </c>
      <c r="D241" s="88" t="s">
        <v>30</v>
      </c>
      <c r="E241" s="88" t="s">
        <v>263</v>
      </c>
      <c r="F241" s="88" t="s">
        <v>63</v>
      </c>
      <c r="G241" s="88">
        <v>222</v>
      </c>
      <c r="H241" s="289"/>
      <c r="I241" s="215"/>
      <c r="J241" s="58"/>
    </row>
    <row r="242" spans="1:10" ht="12.75" customHeight="1" hidden="1">
      <c r="A242" s="87" t="s">
        <v>211</v>
      </c>
      <c r="B242" s="86" t="s">
        <v>196</v>
      </c>
      <c r="C242" s="88" t="s">
        <v>19</v>
      </c>
      <c r="D242" s="88" t="s">
        <v>30</v>
      </c>
      <c r="E242" s="88" t="s">
        <v>263</v>
      </c>
      <c r="F242" s="88" t="s">
        <v>63</v>
      </c>
      <c r="G242" s="88">
        <v>223</v>
      </c>
      <c r="H242" s="289"/>
      <c r="I242" s="215"/>
      <c r="J242" s="58"/>
    </row>
    <row r="243" spans="1:10" ht="12.75" customHeight="1" hidden="1">
      <c r="A243" s="87" t="s">
        <v>213</v>
      </c>
      <c r="B243" s="86" t="s">
        <v>196</v>
      </c>
      <c r="C243" s="88" t="s">
        <v>19</v>
      </c>
      <c r="D243" s="88" t="s">
        <v>30</v>
      </c>
      <c r="E243" s="88" t="s">
        <v>263</v>
      </c>
      <c r="F243" s="88" t="s">
        <v>63</v>
      </c>
      <c r="G243" s="88">
        <v>225</v>
      </c>
      <c r="H243" s="289"/>
      <c r="I243" s="215"/>
      <c r="J243" s="58"/>
    </row>
    <row r="244" spans="1:10" ht="12.75" customHeight="1" hidden="1">
      <c r="A244" s="87" t="s">
        <v>215</v>
      </c>
      <c r="B244" s="88" t="s">
        <v>196</v>
      </c>
      <c r="C244" s="88" t="s">
        <v>19</v>
      </c>
      <c r="D244" s="88" t="s">
        <v>30</v>
      </c>
      <c r="E244" s="88" t="s">
        <v>263</v>
      </c>
      <c r="F244" s="88" t="s">
        <v>63</v>
      </c>
      <c r="G244" s="88">
        <v>226</v>
      </c>
      <c r="H244" s="289"/>
      <c r="I244" s="215"/>
      <c r="J244" s="58"/>
    </row>
    <row r="245" spans="1:10" ht="12.75" customHeight="1" hidden="1">
      <c r="A245" s="148" t="s">
        <v>25</v>
      </c>
      <c r="B245" s="86" t="s">
        <v>196</v>
      </c>
      <c r="C245" s="88" t="s">
        <v>19</v>
      </c>
      <c r="D245" s="88" t="s">
        <v>30</v>
      </c>
      <c r="E245" s="88" t="s">
        <v>263</v>
      </c>
      <c r="F245" s="88" t="s">
        <v>63</v>
      </c>
      <c r="G245" s="88">
        <v>290</v>
      </c>
      <c r="H245" s="289"/>
      <c r="I245" s="215"/>
      <c r="J245" s="58"/>
    </row>
    <row r="246" spans="1:10" ht="12.75" customHeight="1" hidden="1">
      <c r="A246" s="148" t="s">
        <v>25</v>
      </c>
      <c r="B246" s="86" t="s">
        <v>196</v>
      </c>
      <c r="C246" s="88" t="s">
        <v>19</v>
      </c>
      <c r="D246" s="88" t="s">
        <v>30</v>
      </c>
      <c r="E246" s="88" t="s">
        <v>263</v>
      </c>
      <c r="F246" s="88" t="s">
        <v>63</v>
      </c>
      <c r="G246" s="88">
        <v>290</v>
      </c>
      <c r="H246" s="289"/>
      <c r="I246" s="215"/>
      <c r="J246" s="58"/>
    </row>
    <row r="247" spans="1:10" ht="12.75" customHeight="1" hidden="1">
      <c r="A247" s="87" t="s">
        <v>220</v>
      </c>
      <c r="B247" s="86" t="s">
        <v>196</v>
      </c>
      <c r="C247" s="88" t="s">
        <v>19</v>
      </c>
      <c r="D247" s="88" t="s">
        <v>30</v>
      </c>
      <c r="E247" s="88" t="s">
        <v>263</v>
      </c>
      <c r="F247" s="88" t="s">
        <v>63</v>
      </c>
      <c r="G247" s="88" t="s">
        <v>221</v>
      </c>
      <c r="H247" s="288">
        <f>SUM(H248:H249)</f>
        <v>0</v>
      </c>
      <c r="I247" s="215"/>
      <c r="J247" s="58"/>
    </row>
    <row r="248" spans="1:10" ht="12.75" customHeight="1" hidden="1">
      <c r="A248" s="87" t="s">
        <v>236</v>
      </c>
      <c r="B248" s="88" t="s">
        <v>196</v>
      </c>
      <c r="C248" s="88" t="s">
        <v>19</v>
      </c>
      <c r="D248" s="88" t="s">
        <v>30</v>
      </c>
      <c r="E248" s="88" t="s">
        <v>263</v>
      </c>
      <c r="F248" s="88" t="s">
        <v>63</v>
      </c>
      <c r="G248" s="88" t="s">
        <v>237</v>
      </c>
      <c r="H248" s="289"/>
      <c r="I248" s="215"/>
      <c r="J248" s="58"/>
    </row>
    <row r="249" spans="1:10" ht="12.75" customHeight="1" hidden="1">
      <c r="A249" s="87" t="s">
        <v>223</v>
      </c>
      <c r="B249" s="86" t="s">
        <v>196</v>
      </c>
      <c r="C249" s="88" t="s">
        <v>19</v>
      </c>
      <c r="D249" s="88" t="s">
        <v>30</v>
      </c>
      <c r="E249" s="88" t="s">
        <v>263</v>
      </c>
      <c r="F249" s="88" t="s">
        <v>63</v>
      </c>
      <c r="G249" s="88" t="s">
        <v>224</v>
      </c>
      <c r="H249" s="289"/>
      <c r="I249" s="215"/>
      <c r="J249" s="58"/>
    </row>
    <row r="250" spans="1:10" s="151" customFormat="1" ht="12.75" customHeight="1" hidden="1">
      <c r="A250" s="149" t="s">
        <v>65</v>
      </c>
      <c r="B250" s="86" t="s">
        <v>196</v>
      </c>
      <c r="C250" s="150" t="s">
        <v>19</v>
      </c>
      <c r="D250" s="150" t="s">
        <v>30</v>
      </c>
      <c r="E250" s="150" t="s">
        <v>264</v>
      </c>
      <c r="F250" s="150"/>
      <c r="G250" s="150"/>
      <c r="H250" s="286">
        <f>H251</f>
        <v>0</v>
      </c>
      <c r="I250" s="215"/>
      <c r="J250" s="58"/>
    </row>
    <row r="251" spans="1:10" ht="12.75" customHeight="1" hidden="1">
      <c r="A251" s="87" t="s">
        <v>64</v>
      </c>
      <c r="B251" s="88" t="s">
        <v>196</v>
      </c>
      <c r="C251" s="88" t="s">
        <v>19</v>
      </c>
      <c r="D251" s="88" t="s">
        <v>30</v>
      </c>
      <c r="E251" s="88" t="s">
        <v>66</v>
      </c>
      <c r="F251" s="88" t="s">
        <v>63</v>
      </c>
      <c r="G251" s="88"/>
      <c r="H251" s="296">
        <f>H252</f>
        <v>0</v>
      </c>
      <c r="I251" s="215"/>
      <c r="J251" s="58"/>
    </row>
    <row r="252" spans="1:10" ht="12.75" customHeight="1" hidden="1">
      <c r="A252" s="87" t="s">
        <v>197</v>
      </c>
      <c r="B252" s="86" t="s">
        <v>196</v>
      </c>
      <c r="C252" s="88" t="s">
        <v>19</v>
      </c>
      <c r="D252" s="88" t="s">
        <v>30</v>
      </c>
      <c r="E252" s="88" t="s">
        <v>66</v>
      </c>
      <c r="F252" s="88" t="s">
        <v>63</v>
      </c>
      <c r="G252" s="88" t="s">
        <v>198</v>
      </c>
      <c r="H252" s="296">
        <f>H253+H254</f>
        <v>0</v>
      </c>
      <c r="I252" s="215"/>
      <c r="J252" s="58"/>
    </row>
    <row r="253" spans="1:10" ht="12.75" customHeight="1" hidden="1">
      <c r="A253" s="87" t="s">
        <v>199</v>
      </c>
      <c r="B253" s="86" t="s">
        <v>196</v>
      </c>
      <c r="C253" s="88" t="s">
        <v>19</v>
      </c>
      <c r="D253" s="88" t="s">
        <v>30</v>
      </c>
      <c r="E253" s="88" t="s">
        <v>66</v>
      </c>
      <c r="F253" s="88" t="s">
        <v>63</v>
      </c>
      <c r="G253" s="88" t="s">
        <v>200</v>
      </c>
      <c r="H253" s="289"/>
      <c r="I253" s="215"/>
      <c r="J253" s="58"/>
    </row>
    <row r="254" spans="1:10" ht="12.75" customHeight="1" hidden="1">
      <c r="A254" s="87" t="s">
        <v>203</v>
      </c>
      <c r="B254" s="86" t="s">
        <v>196</v>
      </c>
      <c r="C254" s="88" t="s">
        <v>19</v>
      </c>
      <c r="D254" s="88" t="s">
        <v>30</v>
      </c>
      <c r="E254" s="88" t="s">
        <v>66</v>
      </c>
      <c r="F254" s="88" t="s">
        <v>63</v>
      </c>
      <c r="G254" s="88" t="s">
        <v>204</v>
      </c>
      <c r="H254" s="289"/>
      <c r="I254" s="215"/>
      <c r="J254" s="58"/>
    </row>
    <row r="255" spans="1:10" ht="12.75" customHeight="1" hidden="1">
      <c r="A255" s="127" t="s">
        <v>265</v>
      </c>
      <c r="B255" s="88" t="s">
        <v>196</v>
      </c>
      <c r="C255" s="145" t="s">
        <v>67</v>
      </c>
      <c r="D255" s="146"/>
      <c r="E255" s="146"/>
      <c r="F255" s="146"/>
      <c r="G255" s="77"/>
      <c r="H255" s="300">
        <f>H256+H272</f>
        <v>0</v>
      </c>
      <c r="I255" s="215"/>
      <c r="J255" s="58"/>
    </row>
    <row r="256" spans="1:10" ht="12.75" customHeight="1" hidden="1">
      <c r="A256" s="147" t="s">
        <v>266</v>
      </c>
      <c r="B256" s="86" t="s">
        <v>196</v>
      </c>
      <c r="C256" s="81" t="s">
        <v>67</v>
      </c>
      <c r="D256" s="81" t="s">
        <v>10</v>
      </c>
      <c r="E256" s="81" t="s">
        <v>68</v>
      </c>
      <c r="F256" s="81"/>
      <c r="G256" s="81"/>
      <c r="H256" s="286">
        <f>H257+H261+H267+H269+H268</f>
        <v>0</v>
      </c>
      <c r="I256" s="215"/>
      <c r="J256" s="58"/>
    </row>
    <row r="257" spans="1:10" ht="12.75" customHeight="1" hidden="1">
      <c r="A257" s="87" t="s">
        <v>197</v>
      </c>
      <c r="B257" s="86" t="s">
        <v>196</v>
      </c>
      <c r="C257" s="88" t="s">
        <v>67</v>
      </c>
      <c r="D257" s="88" t="s">
        <v>10</v>
      </c>
      <c r="E257" s="88" t="s">
        <v>68</v>
      </c>
      <c r="F257" s="88" t="s">
        <v>63</v>
      </c>
      <c r="G257" s="88" t="s">
        <v>198</v>
      </c>
      <c r="H257" s="288">
        <f>H258+H259+H260</f>
        <v>0</v>
      </c>
      <c r="I257" s="215"/>
      <c r="J257" s="58"/>
    </row>
    <row r="258" spans="1:10" ht="12.75" customHeight="1" hidden="1">
      <c r="A258" s="87" t="s">
        <v>199</v>
      </c>
      <c r="B258" s="88" t="s">
        <v>196</v>
      </c>
      <c r="C258" s="88" t="s">
        <v>67</v>
      </c>
      <c r="D258" s="88" t="s">
        <v>10</v>
      </c>
      <c r="E258" s="88" t="s">
        <v>68</v>
      </c>
      <c r="F258" s="88" t="s">
        <v>63</v>
      </c>
      <c r="G258" s="88" t="s">
        <v>200</v>
      </c>
      <c r="H258" s="289"/>
      <c r="I258" s="215"/>
      <c r="J258" s="58"/>
    </row>
    <row r="259" spans="1:10" ht="12.75" customHeight="1" hidden="1">
      <c r="A259" s="87" t="s">
        <v>201</v>
      </c>
      <c r="B259" s="86" t="s">
        <v>196</v>
      </c>
      <c r="C259" s="88" t="s">
        <v>67</v>
      </c>
      <c r="D259" s="88" t="s">
        <v>10</v>
      </c>
      <c r="E259" s="88" t="s">
        <v>68</v>
      </c>
      <c r="F259" s="88" t="s">
        <v>63</v>
      </c>
      <c r="G259" s="88" t="s">
        <v>202</v>
      </c>
      <c r="H259" s="289"/>
      <c r="I259" s="215"/>
      <c r="J259" s="58"/>
    </row>
    <row r="260" spans="1:10" ht="12.75" customHeight="1" hidden="1">
      <c r="A260" s="87" t="s">
        <v>203</v>
      </c>
      <c r="B260" s="86" t="s">
        <v>196</v>
      </c>
      <c r="C260" s="88" t="s">
        <v>67</v>
      </c>
      <c r="D260" s="88" t="s">
        <v>10</v>
      </c>
      <c r="E260" s="88" t="s">
        <v>68</v>
      </c>
      <c r="F260" s="88" t="s">
        <v>63</v>
      </c>
      <c r="G260" s="88" t="s">
        <v>204</v>
      </c>
      <c r="H260" s="289"/>
      <c r="I260" s="215"/>
      <c r="J260" s="58"/>
    </row>
    <row r="261" spans="1:10" ht="12.75" customHeight="1" hidden="1">
      <c r="A261" s="87" t="s">
        <v>205</v>
      </c>
      <c r="B261" s="86" t="s">
        <v>196</v>
      </c>
      <c r="C261" s="88" t="s">
        <v>67</v>
      </c>
      <c r="D261" s="88" t="s">
        <v>10</v>
      </c>
      <c r="E261" s="88" t="s">
        <v>68</v>
      </c>
      <c r="F261" s="88" t="s">
        <v>63</v>
      </c>
      <c r="G261" s="88" t="s">
        <v>206</v>
      </c>
      <c r="H261" s="288">
        <f>H262+H263+H264+H265+H266</f>
        <v>0</v>
      </c>
      <c r="I261" s="215"/>
      <c r="J261" s="58"/>
    </row>
    <row r="262" spans="1:10" ht="12.75" customHeight="1" hidden="1">
      <c r="A262" s="87" t="s">
        <v>207</v>
      </c>
      <c r="B262" s="88" t="s">
        <v>196</v>
      </c>
      <c r="C262" s="88" t="s">
        <v>67</v>
      </c>
      <c r="D262" s="88" t="s">
        <v>10</v>
      </c>
      <c r="E262" s="88" t="s">
        <v>68</v>
      </c>
      <c r="F262" s="88" t="s">
        <v>63</v>
      </c>
      <c r="G262" s="88">
        <v>221</v>
      </c>
      <c r="H262" s="289"/>
      <c r="I262" s="215"/>
      <c r="J262" s="58"/>
    </row>
    <row r="263" spans="1:10" ht="12.75" customHeight="1" hidden="1">
      <c r="A263" s="87" t="s">
        <v>209</v>
      </c>
      <c r="B263" s="86" t="s">
        <v>196</v>
      </c>
      <c r="C263" s="88" t="s">
        <v>67</v>
      </c>
      <c r="D263" s="88" t="s">
        <v>10</v>
      </c>
      <c r="E263" s="88" t="s">
        <v>68</v>
      </c>
      <c r="F263" s="88" t="s">
        <v>63</v>
      </c>
      <c r="G263" s="88">
        <v>222</v>
      </c>
      <c r="H263" s="289"/>
      <c r="I263" s="215"/>
      <c r="J263" s="58"/>
    </row>
    <row r="264" spans="1:10" ht="12.75" customHeight="1" hidden="1">
      <c r="A264" s="87" t="s">
        <v>211</v>
      </c>
      <c r="B264" s="86" t="s">
        <v>196</v>
      </c>
      <c r="C264" s="88" t="s">
        <v>67</v>
      </c>
      <c r="D264" s="88" t="s">
        <v>10</v>
      </c>
      <c r="E264" s="88" t="s">
        <v>68</v>
      </c>
      <c r="F264" s="88" t="s">
        <v>63</v>
      </c>
      <c r="G264" s="88">
        <v>223</v>
      </c>
      <c r="H264" s="289"/>
      <c r="I264" s="215"/>
      <c r="J264" s="58"/>
    </row>
    <row r="265" spans="1:10" ht="12.75" customHeight="1" hidden="1">
      <c r="A265" s="87" t="s">
        <v>213</v>
      </c>
      <c r="B265" s="88" t="s">
        <v>196</v>
      </c>
      <c r="C265" s="88" t="s">
        <v>67</v>
      </c>
      <c r="D265" s="88" t="s">
        <v>10</v>
      </c>
      <c r="E265" s="88" t="s">
        <v>68</v>
      </c>
      <c r="F265" s="88" t="s">
        <v>63</v>
      </c>
      <c r="G265" s="88">
        <v>225</v>
      </c>
      <c r="H265" s="289"/>
      <c r="I265" s="215"/>
      <c r="J265" s="58"/>
    </row>
    <row r="266" spans="1:10" ht="12.75" customHeight="1" hidden="1">
      <c r="A266" s="87" t="s">
        <v>215</v>
      </c>
      <c r="B266" s="86" t="s">
        <v>196</v>
      </c>
      <c r="C266" s="88" t="s">
        <v>67</v>
      </c>
      <c r="D266" s="88" t="s">
        <v>10</v>
      </c>
      <c r="E266" s="88" t="s">
        <v>68</v>
      </c>
      <c r="F266" s="88" t="s">
        <v>63</v>
      </c>
      <c r="G266" s="88">
        <v>226</v>
      </c>
      <c r="H266" s="289"/>
      <c r="I266" s="215"/>
      <c r="J266" s="58"/>
    </row>
    <row r="267" spans="1:10" ht="12.75" customHeight="1" hidden="1">
      <c r="A267" s="148" t="s">
        <v>25</v>
      </c>
      <c r="B267" s="86" t="s">
        <v>196</v>
      </c>
      <c r="C267" s="88" t="s">
        <v>67</v>
      </c>
      <c r="D267" s="88" t="s">
        <v>10</v>
      </c>
      <c r="E267" s="88" t="s">
        <v>68</v>
      </c>
      <c r="F267" s="88" t="s">
        <v>63</v>
      </c>
      <c r="G267" s="88">
        <v>290</v>
      </c>
      <c r="H267" s="289"/>
      <c r="I267" s="215"/>
      <c r="J267" s="58"/>
    </row>
    <row r="268" spans="1:10" ht="12.75" customHeight="1" hidden="1">
      <c r="A268" s="148" t="s">
        <v>25</v>
      </c>
      <c r="B268" s="86" t="s">
        <v>196</v>
      </c>
      <c r="C268" s="88" t="s">
        <v>67</v>
      </c>
      <c r="D268" s="88" t="s">
        <v>10</v>
      </c>
      <c r="E268" s="88" t="s">
        <v>267</v>
      </c>
      <c r="F268" s="88" t="s">
        <v>63</v>
      </c>
      <c r="G268" s="88">
        <v>290</v>
      </c>
      <c r="H268" s="289"/>
      <c r="I268" s="215"/>
      <c r="J268" s="58"/>
    </row>
    <row r="269" spans="1:10" ht="12.75" customHeight="1" hidden="1">
      <c r="A269" s="87" t="s">
        <v>220</v>
      </c>
      <c r="B269" s="88" t="s">
        <v>196</v>
      </c>
      <c r="C269" s="88" t="s">
        <v>67</v>
      </c>
      <c r="D269" s="88" t="s">
        <v>10</v>
      </c>
      <c r="E269" s="88" t="s">
        <v>68</v>
      </c>
      <c r="F269" s="88" t="s">
        <v>63</v>
      </c>
      <c r="G269" s="88" t="s">
        <v>221</v>
      </c>
      <c r="H269" s="288">
        <f>SUM(H270:H271)</f>
        <v>0</v>
      </c>
      <c r="I269" s="215"/>
      <c r="J269" s="58"/>
    </row>
    <row r="270" spans="1:10" ht="12.75" customHeight="1" hidden="1">
      <c r="A270" s="87" t="s">
        <v>236</v>
      </c>
      <c r="B270" s="86" t="s">
        <v>196</v>
      </c>
      <c r="C270" s="88" t="s">
        <v>67</v>
      </c>
      <c r="D270" s="88" t="s">
        <v>10</v>
      </c>
      <c r="E270" s="88" t="s">
        <v>68</v>
      </c>
      <c r="F270" s="88" t="s">
        <v>63</v>
      </c>
      <c r="G270" s="88" t="s">
        <v>237</v>
      </c>
      <c r="H270" s="289"/>
      <c r="I270" s="215"/>
      <c r="J270" s="58"/>
    </row>
    <row r="271" spans="1:10" ht="12.75" customHeight="1" hidden="1">
      <c r="A271" s="148" t="s">
        <v>223</v>
      </c>
      <c r="B271" s="86" t="s">
        <v>196</v>
      </c>
      <c r="C271" s="88" t="s">
        <v>67</v>
      </c>
      <c r="D271" s="88" t="s">
        <v>10</v>
      </c>
      <c r="E271" s="88" t="s">
        <v>68</v>
      </c>
      <c r="F271" s="88" t="s">
        <v>63</v>
      </c>
      <c r="G271" s="88" t="s">
        <v>224</v>
      </c>
      <c r="H271" s="289"/>
      <c r="I271" s="215"/>
      <c r="J271" s="58"/>
    </row>
    <row r="272" spans="1:10" ht="12.75" customHeight="1" hidden="1">
      <c r="A272" s="147" t="s">
        <v>268</v>
      </c>
      <c r="B272" s="88" t="s">
        <v>196</v>
      </c>
      <c r="C272" s="81" t="s">
        <v>67</v>
      </c>
      <c r="D272" s="81" t="s">
        <v>10</v>
      </c>
      <c r="E272" s="81" t="s">
        <v>69</v>
      </c>
      <c r="F272" s="81"/>
      <c r="G272" s="81"/>
      <c r="H272" s="286">
        <f>H273</f>
        <v>0</v>
      </c>
      <c r="I272" s="215"/>
      <c r="J272" s="58"/>
    </row>
    <row r="273" spans="1:10" ht="12.75" customHeight="1" hidden="1">
      <c r="A273" s="87" t="s">
        <v>62</v>
      </c>
      <c r="B273" s="86" t="s">
        <v>196</v>
      </c>
      <c r="C273" s="88" t="s">
        <v>67</v>
      </c>
      <c r="D273" s="88" t="s">
        <v>10</v>
      </c>
      <c r="E273" s="88" t="s">
        <v>69</v>
      </c>
      <c r="F273" s="88" t="s">
        <v>63</v>
      </c>
      <c r="G273" s="88"/>
      <c r="H273" s="301">
        <f>H274+H278+H284+H285</f>
        <v>0</v>
      </c>
      <c r="I273" s="215"/>
      <c r="J273" s="58"/>
    </row>
    <row r="274" spans="1:10" ht="12.75" customHeight="1" hidden="1">
      <c r="A274" s="87" t="s">
        <v>197</v>
      </c>
      <c r="B274" s="86" t="s">
        <v>196</v>
      </c>
      <c r="C274" s="88" t="s">
        <v>67</v>
      </c>
      <c r="D274" s="88" t="s">
        <v>10</v>
      </c>
      <c r="E274" s="88" t="s">
        <v>69</v>
      </c>
      <c r="F274" s="88" t="s">
        <v>63</v>
      </c>
      <c r="G274" s="88" t="s">
        <v>198</v>
      </c>
      <c r="H274" s="288">
        <f>H275+H276+H277</f>
        <v>0</v>
      </c>
      <c r="I274" s="215"/>
      <c r="J274" s="58"/>
    </row>
    <row r="275" spans="1:10" ht="12.75" customHeight="1" hidden="1">
      <c r="A275" s="87" t="s">
        <v>199</v>
      </c>
      <c r="B275" s="86" t="s">
        <v>196</v>
      </c>
      <c r="C275" s="88" t="s">
        <v>67</v>
      </c>
      <c r="D275" s="88" t="s">
        <v>10</v>
      </c>
      <c r="E275" s="88" t="s">
        <v>69</v>
      </c>
      <c r="F275" s="88" t="s">
        <v>63</v>
      </c>
      <c r="G275" s="88" t="s">
        <v>200</v>
      </c>
      <c r="H275" s="289"/>
      <c r="I275" s="215"/>
      <c r="J275" s="58"/>
    </row>
    <row r="276" spans="1:10" ht="12.75" customHeight="1" hidden="1">
      <c r="A276" s="87" t="s">
        <v>201</v>
      </c>
      <c r="B276" s="88" t="s">
        <v>196</v>
      </c>
      <c r="C276" s="88" t="s">
        <v>67</v>
      </c>
      <c r="D276" s="88" t="s">
        <v>10</v>
      </c>
      <c r="E276" s="88" t="s">
        <v>69</v>
      </c>
      <c r="F276" s="88" t="s">
        <v>63</v>
      </c>
      <c r="G276" s="88" t="s">
        <v>202</v>
      </c>
      <c r="H276" s="289"/>
      <c r="I276" s="215"/>
      <c r="J276" s="58"/>
    </row>
    <row r="277" spans="1:10" ht="12.75" customHeight="1" hidden="1">
      <c r="A277" s="87" t="s">
        <v>203</v>
      </c>
      <c r="B277" s="86" t="s">
        <v>196</v>
      </c>
      <c r="C277" s="88" t="s">
        <v>67</v>
      </c>
      <c r="D277" s="88" t="s">
        <v>10</v>
      </c>
      <c r="E277" s="88" t="s">
        <v>69</v>
      </c>
      <c r="F277" s="88" t="s">
        <v>63</v>
      </c>
      <c r="G277" s="88" t="s">
        <v>204</v>
      </c>
      <c r="H277" s="289"/>
      <c r="I277" s="215"/>
      <c r="J277" s="58"/>
    </row>
    <row r="278" spans="1:10" ht="12.75" customHeight="1" hidden="1">
      <c r="A278" s="87" t="s">
        <v>205</v>
      </c>
      <c r="B278" s="86" t="s">
        <v>196</v>
      </c>
      <c r="C278" s="88" t="s">
        <v>67</v>
      </c>
      <c r="D278" s="88" t="s">
        <v>10</v>
      </c>
      <c r="E278" s="88" t="s">
        <v>69</v>
      </c>
      <c r="F278" s="88" t="s">
        <v>63</v>
      </c>
      <c r="G278" s="88" t="s">
        <v>206</v>
      </c>
      <c r="H278" s="288">
        <f>H279+H281+H282+H283+H280</f>
        <v>0</v>
      </c>
      <c r="I278" s="215"/>
      <c r="J278" s="58"/>
    </row>
    <row r="279" spans="1:10" ht="12.75" customHeight="1" hidden="1">
      <c r="A279" s="87" t="s">
        <v>207</v>
      </c>
      <c r="B279" s="88" t="s">
        <v>196</v>
      </c>
      <c r="C279" s="88" t="s">
        <v>67</v>
      </c>
      <c r="D279" s="88" t="s">
        <v>10</v>
      </c>
      <c r="E279" s="88" t="s">
        <v>69</v>
      </c>
      <c r="F279" s="88" t="s">
        <v>63</v>
      </c>
      <c r="G279" s="88" t="s">
        <v>208</v>
      </c>
      <c r="H279" s="289"/>
      <c r="I279" s="215"/>
      <c r="J279" s="58"/>
    </row>
    <row r="280" spans="1:10" ht="12.75" customHeight="1" hidden="1">
      <c r="A280" s="87" t="s">
        <v>209</v>
      </c>
      <c r="B280" s="86" t="s">
        <v>196</v>
      </c>
      <c r="C280" s="88" t="s">
        <v>67</v>
      </c>
      <c r="D280" s="88" t="s">
        <v>10</v>
      </c>
      <c r="E280" s="88" t="s">
        <v>69</v>
      </c>
      <c r="F280" s="88" t="s">
        <v>63</v>
      </c>
      <c r="G280" s="88">
        <v>222</v>
      </c>
      <c r="H280" s="289"/>
      <c r="I280" s="215"/>
      <c r="J280" s="58"/>
    </row>
    <row r="281" spans="1:10" ht="12.75" customHeight="1" hidden="1">
      <c r="A281" s="87" t="s">
        <v>211</v>
      </c>
      <c r="B281" s="86" t="s">
        <v>196</v>
      </c>
      <c r="C281" s="88" t="s">
        <v>67</v>
      </c>
      <c r="D281" s="88" t="s">
        <v>10</v>
      </c>
      <c r="E281" s="88" t="s">
        <v>69</v>
      </c>
      <c r="F281" s="88" t="s">
        <v>63</v>
      </c>
      <c r="G281" s="88" t="s">
        <v>256</v>
      </c>
      <c r="H281" s="289"/>
      <c r="I281" s="215"/>
      <c r="J281" s="58"/>
    </row>
    <row r="282" spans="1:10" ht="12.75" customHeight="1" hidden="1">
      <c r="A282" s="87" t="s">
        <v>213</v>
      </c>
      <c r="B282" s="86" t="s">
        <v>196</v>
      </c>
      <c r="C282" s="88" t="s">
        <v>67</v>
      </c>
      <c r="D282" s="88" t="s">
        <v>10</v>
      </c>
      <c r="E282" s="88" t="s">
        <v>69</v>
      </c>
      <c r="F282" s="88" t="s">
        <v>63</v>
      </c>
      <c r="G282" s="88" t="s">
        <v>214</v>
      </c>
      <c r="H282" s="289"/>
      <c r="I282" s="215"/>
      <c r="J282" s="58"/>
    </row>
    <row r="283" spans="1:10" ht="12.75" customHeight="1" hidden="1">
      <c r="A283" s="87" t="s">
        <v>215</v>
      </c>
      <c r="B283" s="88" t="s">
        <v>196</v>
      </c>
      <c r="C283" s="88" t="s">
        <v>67</v>
      </c>
      <c r="D283" s="88" t="s">
        <v>10</v>
      </c>
      <c r="E283" s="88" t="s">
        <v>69</v>
      </c>
      <c r="F283" s="88" t="s">
        <v>63</v>
      </c>
      <c r="G283" s="88" t="s">
        <v>216</v>
      </c>
      <c r="H283" s="289"/>
      <c r="I283" s="215"/>
      <c r="J283" s="58"/>
    </row>
    <row r="284" spans="1:10" ht="12.75" customHeight="1" hidden="1">
      <c r="A284" s="148" t="s">
        <v>25</v>
      </c>
      <c r="B284" s="86" t="s">
        <v>196</v>
      </c>
      <c r="C284" s="88" t="s">
        <v>67</v>
      </c>
      <c r="D284" s="88" t="s">
        <v>10</v>
      </c>
      <c r="E284" s="88" t="s">
        <v>269</v>
      </c>
      <c r="F284" s="88" t="s">
        <v>63</v>
      </c>
      <c r="G284" s="88">
        <v>290</v>
      </c>
      <c r="H284" s="289"/>
      <c r="I284" s="215"/>
      <c r="J284" s="58"/>
    </row>
    <row r="285" spans="1:10" ht="12.75" customHeight="1" hidden="1">
      <c r="A285" s="87" t="s">
        <v>220</v>
      </c>
      <c r="B285" s="86" t="s">
        <v>196</v>
      </c>
      <c r="C285" s="88" t="s">
        <v>67</v>
      </c>
      <c r="D285" s="88" t="s">
        <v>10</v>
      </c>
      <c r="E285" s="88" t="s">
        <v>69</v>
      </c>
      <c r="F285" s="88" t="s">
        <v>63</v>
      </c>
      <c r="G285" s="88" t="s">
        <v>221</v>
      </c>
      <c r="H285" s="288">
        <f>H286+H287</f>
        <v>0</v>
      </c>
      <c r="I285" s="215"/>
      <c r="J285" s="58"/>
    </row>
    <row r="286" spans="1:10" ht="12.75" customHeight="1" hidden="1">
      <c r="A286" s="87" t="s">
        <v>236</v>
      </c>
      <c r="B286" s="88" t="s">
        <v>196</v>
      </c>
      <c r="C286" s="88" t="s">
        <v>67</v>
      </c>
      <c r="D286" s="88" t="s">
        <v>10</v>
      </c>
      <c r="E286" s="88" t="s">
        <v>69</v>
      </c>
      <c r="F286" s="88" t="s">
        <v>63</v>
      </c>
      <c r="G286" s="88" t="s">
        <v>237</v>
      </c>
      <c r="H286" s="289"/>
      <c r="I286" s="215"/>
      <c r="J286" s="58"/>
    </row>
    <row r="287" spans="1:10" ht="12.75" customHeight="1" hidden="1">
      <c r="A287" s="87" t="s">
        <v>223</v>
      </c>
      <c r="B287" s="86" t="s">
        <v>196</v>
      </c>
      <c r="C287" s="88" t="s">
        <v>67</v>
      </c>
      <c r="D287" s="88" t="s">
        <v>10</v>
      </c>
      <c r="E287" s="88" t="s">
        <v>69</v>
      </c>
      <c r="F287" s="88" t="s">
        <v>63</v>
      </c>
      <c r="G287" s="88">
        <v>340</v>
      </c>
      <c r="H287" s="289"/>
      <c r="I287" s="215"/>
      <c r="J287" s="58"/>
    </row>
    <row r="288" spans="1:10" ht="12.75" customHeight="1" hidden="1">
      <c r="A288" s="127" t="s">
        <v>70</v>
      </c>
      <c r="B288" s="86" t="s">
        <v>196</v>
      </c>
      <c r="C288" s="145" t="s">
        <v>270</v>
      </c>
      <c r="D288" s="146"/>
      <c r="E288" s="146"/>
      <c r="F288" s="146"/>
      <c r="G288" s="77"/>
      <c r="H288" s="300">
        <f>H289</f>
        <v>0</v>
      </c>
      <c r="I288" s="215"/>
      <c r="J288" s="58"/>
    </row>
    <row r="289" spans="1:227" ht="12.75" customHeight="1" hidden="1">
      <c r="A289" s="152" t="s">
        <v>71</v>
      </c>
      <c r="B289" s="86" t="s">
        <v>196</v>
      </c>
      <c r="C289" s="110" t="s">
        <v>38</v>
      </c>
      <c r="D289" s="110" t="s">
        <v>10</v>
      </c>
      <c r="E289" s="110"/>
      <c r="F289" s="110"/>
      <c r="G289" s="110"/>
      <c r="H289" s="287">
        <f>H290</f>
        <v>0</v>
      </c>
      <c r="I289" s="215"/>
      <c r="J289" s="58"/>
      <c r="O289" s="94"/>
      <c r="P289" s="95"/>
      <c r="Q289" s="96"/>
      <c r="R289" s="96"/>
      <c r="S289" s="96"/>
      <c r="T289" s="96"/>
      <c r="U289" s="97"/>
      <c r="V289" s="96"/>
      <c r="W289" s="98"/>
      <c r="AA289" s="99"/>
      <c r="AI289" s="94"/>
      <c r="AJ289" s="95"/>
      <c r="AK289" s="96"/>
      <c r="AL289" s="96"/>
      <c r="AM289" s="96"/>
      <c r="AN289" s="96"/>
      <c r="AO289" s="97"/>
      <c r="AP289" s="96"/>
      <c r="AQ289" s="98"/>
      <c r="AU289" s="99"/>
      <c r="BC289" s="94"/>
      <c r="BD289" s="95"/>
      <c r="BE289" s="96"/>
      <c r="BF289" s="96"/>
      <c r="BG289" s="96"/>
      <c r="BH289" s="96"/>
      <c r="BI289" s="97"/>
      <c r="BJ289" s="96"/>
      <c r="BK289" s="98"/>
      <c r="BO289" s="99"/>
      <c r="BW289" s="94"/>
      <c r="BX289" s="95"/>
      <c r="BY289" s="96"/>
      <c r="BZ289" s="96"/>
      <c r="CA289" s="96"/>
      <c r="CB289" s="96"/>
      <c r="CC289" s="97"/>
      <c r="CD289" s="96"/>
      <c r="CE289" s="98"/>
      <c r="CI289" s="99"/>
      <c r="CQ289" s="94"/>
      <c r="CR289" s="95"/>
      <c r="CS289" s="96"/>
      <c r="CT289" s="96"/>
      <c r="CU289" s="96"/>
      <c r="CV289" s="96"/>
      <c r="CW289" s="97"/>
      <c r="CX289" s="96"/>
      <c r="CY289" s="98"/>
      <c r="DC289" s="99"/>
      <c r="DK289" s="94"/>
      <c r="DL289" s="95"/>
      <c r="DM289" s="96"/>
      <c r="DN289" s="96"/>
      <c r="DO289" s="96"/>
      <c r="DP289" s="96"/>
      <c r="DQ289" s="97"/>
      <c r="DR289" s="96"/>
      <c r="DS289" s="98"/>
      <c r="DW289" s="99"/>
      <c r="EE289" s="94"/>
      <c r="EF289" s="95"/>
      <c r="EG289" s="96"/>
      <c r="EH289" s="96"/>
      <c r="EI289" s="96"/>
      <c r="EJ289" s="96"/>
      <c r="EK289" s="97"/>
      <c r="EL289" s="96"/>
      <c r="EM289" s="98"/>
      <c r="EQ289" s="99"/>
      <c r="EY289" s="94"/>
      <c r="EZ289" s="95"/>
      <c r="FA289" s="96"/>
      <c r="FB289" s="96"/>
      <c r="FC289" s="96"/>
      <c r="FD289" s="96"/>
      <c r="FE289" s="97"/>
      <c r="FF289" s="96"/>
      <c r="FG289" s="98"/>
      <c r="FK289" s="99"/>
      <c r="FS289" s="94"/>
      <c r="FT289" s="95"/>
      <c r="FU289" s="96"/>
      <c r="FV289" s="96"/>
      <c r="FW289" s="96"/>
      <c r="FX289" s="96"/>
      <c r="FY289" s="97"/>
      <c r="FZ289" s="96"/>
      <c r="GA289" s="98"/>
      <c r="GE289" s="99"/>
      <c r="GM289" s="94"/>
      <c r="GN289" s="95"/>
      <c r="GO289" s="96"/>
      <c r="GP289" s="96"/>
      <c r="GQ289" s="96"/>
      <c r="GR289" s="96"/>
      <c r="GS289" s="97"/>
      <c r="GT289" s="96"/>
      <c r="GU289" s="98"/>
      <c r="GY289" s="99"/>
      <c r="HG289" s="94"/>
      <c r="HH289" s="95"/>
      <c r="HI289" s="96"/>
      <c r="HJ289" s="96"/>
      <c r="HK289" s="96"/>
      <c r="HL289" s="96"/>
      <c r="HM289" s="97"/>
      <c r="HN289" s="96"/>
      <c r="HO289" s="98"/>
      <c r="HS289" s="99"/>
    </row>
    <row r="290" spans="1:10" ht="12.75" customHeight="1" hidden="1">
      <c r="A290" s="147" t="s">
        <v>271</v>
      </c>
      <c r="B290" s="88" t="s">
        <v>196</v>
      </c>
      <c r="C290" s="81" t="s">
        <v>38</v>
      </c>
      <c r="D290" s="81" t="s">
        <v>10</v>
      </c>
      <c r="E290" s="81" t="s">
        <v>72</v>
      </c>
      <c r="F290" s="81"/>
      <c r="G290" s="81"/>
      <c r="H290" s="286">
        <f>H291+H304</f>
        <v>0</v>
      </c>
      <c r="I290" s="215"/>
      <c r="J290" s="58"/>
    </row>
    <row r="291" spans="1:10" ht="12.75" customHeight="1" hidden="1">
      <c r="A291" s="87" t="s">
        <v>62</v>
      </c>
      <c r="B291" s="86" t="s">
        <v>196</v>
      </c>
      <c r="C291" s="88" t="s">
        <v>38</v>
      </c>
      <c r="D291" s="88" t="s">
        <v>10</v>
      </c>
      <c r="E291" s="88" t="s">
        <v>72</v>
      </c>
      <c r="F291" s="88" t="s">
        <v>63</v>
      </c>
      <c r="G291" s="88">
        <v>200</v>
      </c>
      <c r="H291" s="288">
        <f>H292+H296+H303</f>
        <v>0</v>
      </c>
      <c r="I291" s="215"/>
      <c r="J291" s="58"/>
    </row>
    <row r="292" spans="1:10" ht="12.75" customHeight="1" hidden="1">
      <c r="A292" s="87" t="s">
        <v>197</v>
      </c>
      <c r="B292" s="86" t="s">
        <v>196</v>
      </c>
      <c r="C292" s="88" t="s">
        <v>38</v>
      </c>
      <c r="D292" s="88" t="s">
        <v>10</v>
      </c>
      <c r="E292" s="88" t="s">
        <v>72</v>
      </c>
      <c r="F292" s="88" t="s">
        <v>63</v>
      </c>
      <c r="G292" s="88" t="s">
        <v>198</v>
      </c>
      <c r="H292" s="288">
        <f>H293+H294+H295</f>
        <v>0</v>
      </c>
      <c r="I292" s="215"/>
      <c r="J292" s="58"/>
    </row>
    <row r="293" spans="1:10" ht="12.75" customHeight="1" hidden="1">
      <c r="A293" s="87" t="s">
        <v>199</v>
      </c>
      <c r="B293" s="88" t="s">
        <v>196</v>
      </c>
      <c r="C293" s="88" t="s">
        <v>38</v>
      </c>
      <c r="D293" s="88" t="s">
        <v>10</v>
      </c>
      <c r="E293" s="88" t="s">
        <v>72</v>
      </c>
      <c r="F293" s="88" t="s">
        <v>63</v>
      </c>
      <c r="G293" s="88" t="s">
        <v>200</v>
      </c>
      <c r="H293" s="289"/>
      <c r="I293" s="215"/>
      <c r="J293" s="58"/>
    </row>
    <row r="294" spans="1:10" ht="12.75" customHeight="1" hidden="1">
      <c r="A294" s="87" t="s">
        <v>201</v>
      </c>
      <c r="B294" s="86" t="s">
        <v>196</v>
      </c>
      <c r="C294" s="88" t="s">
        <v>38</v>
      </c>
      <c r="D294" s="88" t="s">
        <v>10</v>
      </c>
      <c r="E294" s="88" t="s">
        <v>72</v>
      </c>
      <c r="F294" s="88" t="s">
        <v>63</v>
      </c>
      <c r="G294" s="88" t="s">
        <v>202</v>
      </c>
      <c r="H294" s="289"/>
      <c r="I294" s="215"/>
      <c r="J294" s="58"/>
    </row>
    <row r="295" spans="1:10" ht="12.75" customHeight="1" hidden="1">
      <c r="A295" s="87" t="s">
        <v>203</v>
      </c>
      <c r="B295" s="86" t="s">
        <v>196</v>
      </c>
      <c r="C295" s="88" t="s">
        <v>38</v>
      </c>
      <c r="D295" s="88" t="s">
        <v>10</v>
      </c>
      <c r="E295" s="88" t="s">
        <v>72</v>
      </c>
      <c r="F295" s="88" t="s">
        <v>63</v>
      </c>
      <c r="G295" s="88" t="s">
        <v>204</v>
      </c>
      <c r="H295" s="289"/>
      <c r="I295" s="215"/>
      <c r="J295" s="58"/>
    </row>
    <row r="296" spans="1:10" ht="12.75" customHeight="1" hidden="1">
      <c r="A296" s="87" t="s">
        <v>205</v>
      </c>
      <c r="B296" s="86" t="s">
        <v>196</v>
      </c>
      <c r="C296" s="88" t="s">
        <v>38</v>
      </c>
      <c r="D296" s="88" t="s">
        <v>10</v>
      </c>
      <c r="E296" s="88" t="s">
        <v>72</v>
      </c>
      <c r="F296" s="88" t="s">
        <v>63</v>
      </c>
      <c r="G296" s="88" t="s">
        <v>206</v>
      </c>
      <c r="H296" s="288">
        <f>H297+H298+H299+H300+H301</f>
        <v>0</v>
      </c>
      <c r="I296" s="215"/>
      <c r="J296" s="58"/>
    </row>
    <row r="297" spans="1:10" ht="12.75" customHeight="1" hidden="1">
      <c r="A297" s="87" t="s">
        <v>207</v>
      </c>
      <c r="B297" s="88" t="s">
        <v>196</v>
      </c>
      <c r="C297" s="88" t="s">
        <v>38</v>
      </c>
      <c r="D297" s="88" t="s">
        <v>10</v>
      </c>
      <c r="E297" s="88" t="s">
        <v>72</v>
      </c>
      <c r="F297" s="88" t="s">
        <v>63</v>
      </c>
      <c r="G297" s="88" t="s">
        <v>208</v>
      </c>
      <c r="H297" s="289"/>
      <c r="I297" s="215"/>
      <c r="J297" s="58"/>
    </row>
    <row r="298" spans="1:10" ht="12.75" customHeight="1" hidden="1">
      <c r="A298" s="87" t="s">
        <v>209</v>
      </c>
      <c r="B298" s="86" t="s">
        <v>196</v>
      </c>
      <c r="C298" s="88" t="s">
        <v>38</v>
      </c>
      <c r="D298" s="88" t="s">
        <v>10</v>
      </c>
      <c r="E298" s="88" t="s">
        <v>72</v>
      </c>
      <c r="F298" s="88" t="s">
        <v>63</v>
      </c>
      <c r="G298" s="88" t="s">
        <v>210</v>
      </c>
      <c r="H298" s="289"/>
      <c r="I298" s="215"/>
      <c r="J298" s="58"/>
    </row>
    <row r="299" spans="1:10" ht="12.75" customHeight="1" hidden="1">
      <c r="A299" s="87" t="s">
        <v>211</v>
      </c>
      <c r="B299" s="86" t="s">
        <v>196</v>
      </c>
      <c r="C299" s="88" t="s">
        <v>38</v>
      </c>
      <c r="D299" s="88" t="s">
        <v>10</v>
      </c>
      <c r="E299" s="88" t="s">
        <v>72</v>
      </c>
      <c r="F299" s="88" t="s">
        <v>63</v>
      </c>
      <c r="G299" s="88" t="s">
        <v>256</v>
      </c>
      <c r="H299" s="289"/>
      <c r="I299" s="215"/>
      <c r="J299" s="58"/>
    </row>
    <row r="300" spans="1:10" ht="12.75" customHeight="1" hidden="1">
      <c r="A300" s="87" t="s">
        <v>213</v>
      </c>
      <c r="B300" s="88" t="s">
        <v>196</v>
      </c>
      <c r="C300" s="88" t="s">
        <v>38</v>
      </c>
      <c r="D300" s="88" t="s">
        <v>10</v>
      </c>
      <c r="E300" s="88" t="s">
        <v>72</v>
      </c>
      <c r="F300" s="88" t="s">
        <v>63</v>
      </c>
      <c r="G300" s="88" t="s">
        <v>214</v>
      </c>
      <c r="H300" s="289"/>
      <c r="I300" s="215"/>
      <c r="J300" s="58"/>
    </row>
    <row r="301" spans="1:10" ht="12.75" customHeight="1" hidden="1">
      <c r="A301" s="87" t="s">
        <v>215</v>
      </c>
      <c r="B301" s="86" t="s">
        <v>196</v>
      </c>
      <c r="C301" s="88" t="s">
        <v>38</v>
      </c>
      <c r="D301" s="88" t="s">
        <v>10</v>
      </c>
      <c r="E301" s="88" t="s">
        <v>72</v>
      </c>
      <c r="F301" s="88" t="s">
        <v>63</v>
      </c>
      <c r="G301" s="88" t="s">
        <v>216</v>
      </c>
      <c r="H301" s="289"/>
      <c r="I301" s="215"/>
      <c r="J301" s="58"/>
    </row>
    <row r="302" spans="1:10" ht="12.75" customHeight="1" hidden="1">
      <c r="A302" s="87" t="s">
        <v>217</v>
      </c>
      <c r="B302" s="86" t="s">
        <v>196</v>
      </c>
      <c r="C302" s="88" t="s">
        <v>38</v>
      </c>
      <c r="D302" s="88" t="s">
        <v>10</v>
      </c>
      <c r="E302" s="88" t="s">
        <v>72</v>
      </c>
      <c r="F302" s="88" t="s">
        <v>63</v>
      </c>
      <c r="G302" s="88">
        <v>260</v>
      </c>
      <c r="H302" s="289"/>
      <c r="I302" s="215"/>
      <c r="J302" s="58"/>
    </row>
    <row r="303" spans="1:10" ht="12.75" customHeight="1" hidden="1">
      <c r="A303" s="148" t="s">
        <v>25</v>
      </c>
      <c r="B303" s="86" t="s">
        <v>196</v>
      </c>
      <c r="C303" s="88" t="s">
        <v>38</v>
      </c>
      <c r="D303" s="88" t="s">
        <v>10</v>
      </c>
      <c r="E303" s="88" t="s">
        <v>72</v>
      </c>
      <c r="F303" s="88" t="s">
        <v>63</v>
      </c>
      <c r="G303" s="88">
        <v>290</v>
      </c>
      <c r="H303" s="289"/>
      <c r="I303" s="215"/>
      <c r="J303" s="58"/>
    </row>
    <row r="304" spans="1:10" ht="12.75" customHeight="1" hidden="1">
      <c r="A304" s="87" t="s">
        <v>220</v>
      </c>
      <c r="B304" s="88" t="s">
        <v>196</v>
      </c>
      <c r="C304" s="88" t="s">
        <v>38</v>
      </c>
      <c r="D304" s="88" t="s">
        <v>10</v>
      </c>
      <c r="E304" s="88" t="s">
        <v>72</v>
      </c>
      <c r="F304" s="88" t="s">
        <v>63</v>
      </c>
      <c r="G304" s="88" t="s">
        <v>221</v>
      </c>
      <c r="H304" s="288">
        <f>H305+H306</f>
        <v>0</v>
      </c>
      <c r="I304" s="215"/>
      <c r="J304" s="58"/>
    </row>
    <row r="305" spans="1:10" ht="12.75" customHeight="1" hidden="1">
      <c r="A305" s="87" t="s">
        <v>236</v>
      </c>
      <c r="B305" s="86" t="s">
        <v>196</v>
      </c>
      <c r="C305" s="88" t="s">
        <v>38</v>
      </c>
      <c r="D305" s="88" t="s">
        <v>10</v>
      </c>
      <c r="E305" s="88" t="s">
        <v>72</v>
      </c>
      <c r="F305" s="88" t="s">
        <v>63</v>
      </c>
      <c r="G305" s="88" t="s">
        <v>237</v>
      </c>
      <c r="H305" s="289"/>
      <c r="I305" s="215"/>
      <c r="J305" s="58"/>
    </row>
    <row r="306" spans="1:10" ht="12.75" customHeight="1" hidden="1">
      <c r="A306" s="87" t="s">
        <v>223</v>
      </c>
      <c r="B306" s="86" t="s">
        <v>196</v>
      </c>
      <c r="C306" s="88" t="s">
        <v>38</v>
      </c>
      <c r="D306" s="88" t="s">
        <v>10</v>
      </c>
      <c r="E306" s="88" t="s">
        <v>72</v>
      </c>
      <c r="F306" s="88" t="s">
        <v>63</v>
      </c>
      <c r="G306" s="88" t="s">
        <v>224</v>
      </c>
      <c r="H306" s="289"/>
      <c r="I306" s="215"/>
      <c r="J306" s="58"/>
    </row>
    <row r="307" spans="1:10" ht="12.75" customHeight="1" hidden="1">
      <c r="A307" s="87"/>
      <c r="B307" s="88" t="s">
        <v>196</v>
      </c>
      <c r="C307" s="88"/>
      <c r="D307" s="88"/>
      <c r="E307" s="88"/>
      <c r="F307" s="88"/>
      <c r="G307" s="88"/>
      <c r="H307" s="289"/>
      <c r="I307" s="215"/>
      <c r="J307" s="58"/>
    </row>
    <row r="308" spans="1:10" ht="12.75" customHeight="1" hidden="1">
      <c r="A308" s="87"/>
      <c r="B308" s="86" t="s">
        <v>196</v>
      </c>
      <c r="C308" s="88"/>
      <c r="D308" s="88"/>
      <c r="E308" s="88"/>
      <c r="F308" s="88"/>
      <c r="G308" s="88"/>
      <c r="H308" s="289"/>
      <c r="I308" s="215"/>
      <c r="J308" s="58"/>
    </row>
    <row r="309" spans="1:10" ht="12.75" customHeight="1" hidden="1">
      <c r="A309" s="87"/>
      <c r="B309" s="86" t="s">
        <v>196</v>
      </c>
      <c r="C309" s="88"/>
      <c r="D309" s="88"/>
      <c r="E309" s="88"/>
      <c r="F309" s="88"/>
      <c r="G309" s="88"/>
      <c r="H309" s="289"/>
      <c r="I309" s="215"/>
      <c r="J309" s="58"/>
    </row>
    <row r="310" spans="1:10" ht="12.75" customHeight="1" hidden="1">
      <c r="A310" s="87"/>
      <c r="B310" s="86" t="s">
        <v>196</v>
      </c>
      <c r="C310" s="88"/>
      <c r="D310" s="88"/>
      <c r="E310" s="88"/>
      <c r="F310" s="88"/>
      <c r="G310" s="88"/>
      <c r="H310" s="289"/>
      <c r="I310" s="215"/>
      <c r="J310" s="58"/>
    </row>
    <row r="311" spans="1:10" ht="12.75" customHeight="1" hidden="1">
      <c r="A311" s="87"/>
      <c r="B311" s="88" t="s">
        <v>196</v>
      </c>
      <c r="C311" s="88"/>
      <c r="D311" s="88"/>
      <c r="E311" s="88"/>
      <c r="F311" s="88"/>
      <c r="G311" s="88"/>
      <c r="H311" s="289"/>
      <c r="I311" s="215"/>
      <c r="J311" s="58"/>
    </row>
    <row r="312" spans="1:10" ht="12.75" customHeight="1" hidden="1">
      <c r="A312" s="87"/>
      <c r="B312" s="86" t="s">
        <v>196</v>
      </c>
      <c r="C312" s="88"/>
      <c r="D312" s="88"/>
      <c r="E312" s="88"/>
      <c r="F312" s="88"/>
      <c r="G312" s="88"/>
      <c r="H312" s="289"/>
      <c r="I312" s="215"/>
      <c r="J312" s="58"/>
    </row>
    <row r="313" spans="1:10" ht="12.75" customHeight="1" hidden="1">
      <c r="A313" s="87"/>
      <c r="B313" s="86" t="s">
        <v>196</v>
      </c>
      <c r="C313" s="88"/>
      <c r="D313" s="88"/>
      <c r="E313" s="88"/>
      <c r="F313" s="88"/>
      <c r="G313" s="88"/>
      <c r="H313" s="289"/>
      <c r="I313" s="215"/>
      <c r="J313" s="58"/>
    </row>
    <row r="314" spans="1:10" ht="12.75" customHeight="1">
      <c r="A314" s="115" t="s">
        <v>73</v>
      </c>
      <c r="B314" s="74"/>
      <c r="C314" s="153" t="s">
        <v>74</v>
      </c>
      <c r="D314" s="154"/>
      <c r="E314" s="154"/>
      <c r="F314" s="154"/>
      <c r="G314" s="153"/>
      <c r="H314" s="302">
        <f>H316+H321</f>
        <v>30.4</v>
      </c>
      <c r="I314" s="215"/>
      <c r="J314" s="58"/>
    </row>
    <row r="315" spans="1:10" ht="12.75" customHeight="1">
      <c r="A315" s="155" t="s">
        <v>272</v>
      </c>
      <c r="B315" s="77"/>
      <c r="C315" s="156" t="s">
        <v>74</v>
      </c>
      <c r="D315" s="156" t="s">
        <v>10</v>
      </c>
      <c r="E315" s="157"/>
      <c r="F315" s="157"/>
      <c r="G315" s="156"/>
      <c r="H315" s="303">
        <f>H316</f>
        <v>20.4</v>
      </c>
      <c r="I315" s="215"/>
      <c r="J315" s="58"/>
    </row>
    <row r="316" spans="1:10" ht="26.25" customHeight="1">
      <c r="A316" s="89" t="s">
        <v>273</v>
      </c>
      <c r="B316" s="83" t="s">
        <v>196</v>
      </c>
      <c r="C316" s="90" t="s">
        <v>74</v>
      </c>
      <c r="D316" s="90" t="s">
        <v>10</v>
      </c>
      <c r="E316" s="131">
        <v>4910100</v>
      </c>
      <c r="F316" s="90"/>
      <c r="G316" s="90"/>
      <c r="H316" s="304">
        <v>20.4</v>
      </c>
      <c r="I316" s="215"/>
      <c r="J316" s="58"/>
    </row>
    <row r="317" spans="1:10" ht="12.75" customHeight="1">
      <c r="A317" s="91" t="s">
        <v>75</v>
      </c>
      <c r="B317" s="86" t="s">
        <v>196</v>
      </c>
      <c r="C317" s="92" t="s">
        <v>74</v>
      </c>
      <c r="D317" s="92" t="s">
        <v>10</v>
      </c>
      <c r="E317" s="133">
        <v>4910100</v>
      </c>
      <c r="F317" s="92" t="s">
        <v>76</v>
      </c>
      <c r="G317" s="92"/>
      <c r="H317" s="165">
        <f>H318</f>
        <v>20.4</v>
      </c>
      <c r="I317" s="215"/>
      <c r="J317" s="58"/>
    </row>
    <row r="318" spans="1:10" ht="12.75" customHeight="1" hidden="1">
      <c r="A318" s="91" t="s">
        <v>225</v>
      </c>
      <c r="B318" s="86" t="s">
        <v>196</v>
      </c>
      <c r="C318" s="92" t="s">
        <v>74</v>
      </c>
      <c r="D318" s="92" t="s">
        <v>10</v>
      </c>
      <c r="E318" s="133">
        <v>4910100</v>
      </c>
      <c r="F318" s="92" t="s">
        <v>76</v>
      </c>
      <c r="G318" s="134">
        <v>200</v>
      </c>
      <c r="H318" s="165">
        <f>H319</f>
        <v>20.4</v>
      </c>
      <c r="I318" s="215"/>
      <c r="J318" s="58"/>
    </row>
    <row r="319" spans="1:10" ht="12.75" customHeight="1">
      <c r="A319" s="91" t="s">
        <v>217</v>
      </c>
      <c r="B319" s="88" t="s">
        <v>196</v>
      </c>
      <c r="C319" s="158" t="s">
        <v>74</v>
      </c>
      <c r="D319" s="158" t="s">
        <v>10</v>
      </c>
      <c r="E319" s="159">
        <v>4910100</v>
      </c>
      <c r="F319" s="158" t="s">
        <v>76</v>
      </c>
      <c r="G319" s="160">
        <v>260</v>
      </c>
      <c r="H319" s="165">
        <f>H320</f>
        <v>20.4</v>
      </c>
      <c r="I319" s="215"/>
      <c r="J319" s="58"/>
    </row>
    <row r="320" spans="1:10" ht="12.75" customHeight="1">
      <c r="A320" s="91" t="s">
        <v>274</v>
      </c>
      <c r="B320" s="86" t="s">
        <v>196</v>
      </c>
      <c r="C320" s="92" t="s">
        <v>74</v>
      </c>
      <c r="D320" s="92" t="s">
        <v>10</v>
      </c>
      <c r="E320" s="133">
        <v>4910100</v>
      </c>
      <c r="F320" s="92" t="s">
        <v>76</v>
      </c>
      <c r="G320" s="134">
        <v>263</v>
      </c>
      <c r="H320" s="165">
        <v>20.4</v>
      </c>
      <c r="I320" s="215"/>
      <c r="J320" s="58"/>
    </row>
    <row r="321" spans="1:10" ht="12.75" customHeight="1">
      <c r="A321" s="76" t="s">
        <v>77</v>
      </c>
      <c r="B321" s="77"/>
      <c r="C321" s="108" t="s">
        <v>74</v>
      </c>
      <c r="D321" s="108" t="s">
        <v>28</v>
      </c>
      <c r="E321" s="161"/>
      <c r="F321" s="108"/>
      <c r="G321" s="162"/>
      <c r="H321" s="303">
        <f>H329+H322</f>
        <v>10</v>
      </c>
      <c r="I321" s="215"/>
      <c r="J321" s="58"/>
    </row>
    <row r="322" spans="1:10" ht="13.5">
      <c r="A322" s="89" t="s">
        <v>275</v>
      </c>
      <c r="B322" s="83" t="s">
        <v>196</v>
      </c>
      <c r="C322" s="90" t="s">
        <v>74</v>
      </c>
      <c r="D322" s="90" t="s">
        <v>28</v>
      </c>
      <c r="E322" s="131">
        <v>5058600</v>
      </c>
      <c r="F322" s="90"/>
      <c r="G322" s="163"/>
      <c r="H322" s="304">
        <f>H323</f>
        <v>10</v>
      </c>
      <c r="I322" s="215"/>
      <c r="J322" s="58"/>
    </row>
    <row r="323" spans="1:10" ht="12.75" customHeight="1">
      <c r="A323" s="91" t="s">
        <v>75</v>
      </c>
      <c r="B323" s="86" t="s">
        <v>196</v>
      </c>
      <c r="C323" s="92" t="s">
        <v>74</v>
      </c>
      <c r="D323" s="92" t="s">
        <v>28</v>
      </c>
      <c r="E323" s="133">
        <v>5058600</v>
      </c>
      <c r="F323" s="92" t="s">
        <v>76</v>
      </c>
      <c r="G323" s="134"/>
      <c r="H323" s="165">
        <f>H324</f>
        <v>10</v>
      </c>
      <c r="I323" s="215"/>
      <c r="J323" s="58"/>
    </row>
    <row r="324" spans="1:10" ht="12.75" customHeight="1">
      <c r="A324" s="91" t="s">
        <v>217</v>
      </c>
      <c r="B324" s="86" t="s">
        <v>196</v>
      </c>
      <c r="C324" s="92" t="s">
        <v>74</v>
      </c>
      <c r="D324" s="92" t="s">
        <v>28</v>
      </c>
      <c r="E324" s="133">
        <v>5058600</v>
      </c>
      <c r="F324" s="92" t="s">
        <v>76</v>
      </c>
      <c r="G324" s="134">
        <v>260</v>
      </c>
      <c r="H324" s="165">
        <f>H325</f>
        <v>10</v>
      </c>
      <c r="I324" s="215"/>
      <c r="J324" s="58"/>
    </row>
    <row r="325" spans="1:10" ht="12.75" customHeight="1">
      <c r="A325" s="126" t="s">
        <v>276</v>
      </c>
      <c r="B325" s="86" t="s">
        <v>196</v>
      </c>
      <c r="C325" s="92" t="s">
        <v>74</v>
      </c>
      <c r="D325" s="92" t="s">
        <v>28</v>
      </c>
      <c r="E325" s="133">
        <v>5058600</v>
      </c>
      <c r="F325" s="92" t="s">
        <v>76</v>
      </c>
      <c r="G325" s="134">
        <v>262</v>
      </c>
      <c r="H325" s="165">
        <v>10</v>
      </c>
      <c r="I325" s="215"/>
      <c r="J325" s="58"/>
    </row>
    <row r="326" spans="1:10" ht="27" hidden="1">
      <c r="A326" s="189" t="s">
        <v>289</v>
      </c>
      <c r="B326" s="83" t="s">
        <v>196</v>
      </c>
      <c r="C326" s="90" t="s">
        <v>74</v>
      </c>
      <c r="D326" s="90" t="s">
        <v>28</v>
      </c>
      <c r="E326" s="131">
        <v>5054877</v>
      </c>
      <c r="F326" s="90"/>
      <c r="G326" s="163"/>
      <c r="H326" s="304">
        <f>H327</f>
        <v>0</v>
      </c>
      <c r="I326" s="215"/>
      <c r="J326" s="84"/>
    </row>
    <row r="327" spans="1:10" ht="12.75" customHeight="1" hidden="1">
      <c r="A327" s="91" t="s">
        <v>75</v>
      </c>
      <c r="B327" s="88" t="s">
        <v>196</v>
      </c>
      <c r="C327" s="92" t="s">
        <v>74</v>
      </c>
      <c r="D327" s="92" t="s">
        <v>28</v>
      </c>
      <c r="E327" s="133">
        <v>5054877</v>
      </c>
      <c r="F327" s="92" t="s">
        <v>76</v>
      </c>
      <c r="G327" s="134"/>
      <c r="H327" s="165">
        <f>H328</f>
        <v>0</v>
      </c>
      <c r="I327" s="215"/>
      <c r="J327" s="58"/>
    </row>
    <row r="328" spans="1:10" ht="12.75" customHeight="1" hidden="1">
      <c r="A328" s="91" t="s">
        <v>48</v>
      </c>
      <c r="B328" s="86" t="s">
        <v>196</v>
      </c>
      <c r="C328" s="92" t="s">
        <v>74</v>
      </c>
      <c r="D328" s="92" t="s">
        <v>28</v>
      </c>
      <c r="E328" s="133">
        <v>5058999</v>
      </c>
      <c r="F328" s="92" t="s">
        <v>76</v>
      </c>
      <c r="G328" s="134">
        <v>200</v>
      </c>
      <c r="H328" s="165">
        <f>H329</f>
        <v>0</v>
      </c>
      <c r="I328" s="215"/>
      <c r="J328" s="58"/>
    </row>
    <row r="329" spans="1:10" ht="13.5" customHeight="1" hidden="1">
      <c r="A329" s="91" t="s">
        <v>217</v>
      </c>
      <c r="B329" s="86" t="s">
        <v>196</v>
      </c>
      <c r="C329" s="92" t="s">
        <v>74</v>
      </c>
      <c r="D329" s="92" t="s">
        <v>28</v>
      </c>
      <c r="E329" s="133">
        <v>5054877</v>
      </c>
      <c r="F329" s="92" t="s">
        <v>76</v>
      </c>
      <c r="G329" s="134">
        <v>260</v>
      </c>
      <c r="H329" s="165">
        <f>H330</f>
        <v>0</v>
      </c>
      <c r="I329" s="215"/>
      <c r="J329" s="58"/>
    </row>
    <row r="330" spans="1:10" ht="13.5" customHeight="1" hidden="1">
      <c r="A330" s="126" t="s">
        <v>276</v>
      </c>
      <c r="B330" s="86" t="s">
        <v>196</v>
      </c>
      <c r="C330" s="92" t="s">
        <v>74</v>
      </c>
      <c r="D330" s="92" t="s">
        <v>28</v>
      </c>
      <c r="E330" s="133">
        <v>5054877</v>
      </c>
      <c r="F330" s="92" t="s">
        <v>76</v>
      </c>
      <c r="G330" s="134">
        <v>262</v>
      </c>
      <c r="H330" s="165"/>
      <c r="I330" s="215"/>
      <c r="J330" s="58"/>
    </row>
  </sheetData>
  <sheetProtection/>
  <mergeCells count="6">
    <mergeCell ref="A1:H1"/>
    <mergeCell ref="A5:H5"/>
    <mergeCell ref="A7:H7"/>
    <mergeCell ref="A2:H2"/>
    <mergeCell ref="A3:H3"/>
    <mergeCell ref="A4:H4"/>
  </mergeCells>
  <conditionalFormatting sqref="HH289:HO289 P289:W289 AJ289:AQ289 BD289:BK289 BX289:CE289 CR289:CY289 DL289:DS289 EF289:EM289 EZ289:FG289 FT289:GA289 GN289:GU289 A218:A228 A231:A244 A247:A254 A256:A266 A269:A283 A285:A287 A289:A302 A304:A313 C218:G254 C256:G287 C289:G313 P47:W47 P62:W62 P67:W67 P77:W77 P98:W98 AJ47:AQ47 AJ62:AQ62 AJ67:AQ67 AJ77:AQ77 AJ98:AQ98 BD47:BK47 BD62:BK62 BD67:BK67 BD77:BK77 BD98:BK98 BX47:CE47 BX62:CE62 BX67:CE67 BX77:CE77 BX98:CE98 CR47:CY47 CR62:CY62 CR67:CY67 CR77:CY77 CR98:CY98 DL47:DS47 DL62:DS62 DL67:DS67 DL77:DS77 DL98:DS98 EF47:EM47 EF62:EM62 EF67:EM67 EF77:EM77 EF98:EM98 EZ47:FG47 EZ62:FG62 EZ67:FG67 EZ77:FG77 EZ98:FG98 FT47:GA47 FT62:GA62 FT67:GA67 FT77:GA77 FT98:GA98 GN47:GU47 GN62:GU62 GN67:GU67 GN77:GU77 GN98:GU98 HH47:HO47 HH62:HO62 HH67:HO67 HH77:HO77 HH98:HO98 A137:A140 A153:G153 B169:G169 B161:G161 A18:G52 A54:G56 A61:G65 A67:A74 A77:G77 A98:G98 B53:G56 C67:G75 E78:G84 F85:G88 E86:E88 C78:D88 B66:B88 C90:G107 A83:A96 A132:A135 B127:G136 A95:F95 A109:A130 A155:A165 A167:A169 A171:A216 A143:A151 B147:G151 B90:B330 C109:G216">
    <cfRule type="expression" priority="37" dxfId="0" stopIfTrue="1">
      <formula>NA()</formula>
    </cfRule>
    <cfRule type="expression" priority="38" dxfId="3" stopIfTrue="1">
      <formula>"#REF!&lt;&gt;"""""</formula>
    </cfRule>
    <cfRule type="expression" priority="39" dxfId="2" stopIfTrue="1">
      <formula>NA()</formula>
    </cfRule>
  </conditionalFormatting>
  <conditionalFormatting sqref="A217 A229:A230 A245:A246 A255 A267:A268 A284 A288 A303 C288:H288 C255:H255 C217:H217 A141 A154 A161 A123:A126 A66 A75:A76 A78 A80:A82 A97 A99:A108 G10:G17 A10:E17 A130:A136 A143:A152 C108:H108 C76:H76 C66:H66 F11:H17">
    <cfRule type="expression" priority="40" dxfId="0" stopIfTrue="1">
      <formula>NA()</formula>
    </cfRule>
    <cfRule type="expression" priority="41" dxfId="3" stopIfTrue="1">
      <formula>NA()</formula>
    </cfRule>
  </conditionalFormatting>
  <conditionalFormatting sqref="A12:A17">
    <cfRule type="expression" priority="13" dxfId="0" stopIfTrue="1">
      <formula>$E12=""</formula>
    </cfRule>
    <cfRule type="expression" priority="14" dxfId="3" stopIfTrue="1">
      <formula>#REF!&lt;&gt;""</formula>
    </cfRule>
    <cfRule type="expression" priority="15" dxfId="2" stopIfTrue="1">
      <formula>AND($F12="",$E12&lt;&gt;"")</formula>
    </cfRule>
  </conditionalFormatting>
  <conditionalFormatting sqref="E13:G17">
    <cfRule type="expression" priority="10" dxfId="0" stopIfTrue="1">
      <formula>$E13=""</formula>
    </cfRule>
    <cfRule type="expression" priority="11" dxfId="3" stopIfTrue="1">
      <formula>#REF!&lt;&gt;""</formula>
    </cfRule>
    <cfRule type="expression" priority="12" dxfId="2" stopIfTrue="1">
      <formula>AND($F13="",$E13&lt;&gt;"")</formula>
    </cfRule>
  </conditionalFormatting>
  <conditionalFormatting sqref="A57:A60 B59:G60 C57:G60">
    <cfRule type="expression" priority="427" dxfId="0" stopIfTrue="1">
      <formula>$E57=""</formula>
    </cfRule>
    <cfRule type="expression" priority="428" dxfId="3" stopIfTrue="1">
      <formula>AND($F57="",$E57&lt;&gt;"")</formula>
    </cfRule>
    <cfRule type="expression" priority="429" dxfId="2" stopIfTrue="1">
      <formula>#REF!&lt;&gt;""</formula>
    </cfRule>
  </conditionalFormatting>
  <conditionalFormatting sqref="B57:B58">
    <cfRule type="expression" priority="436" dxfId="0" stopIfTrue="1">
      <formula>$E57=""</formula>
    </cfRule>
    <cfRule type="expression" priority="437" dxfId="3" stopIfTrue="1">
      <formula>#REF!&lt;&gt;""</formula>
    </cfRule>
    <cfRule type="expression" priority="438" dxfId="2" stopIfTrue="1">
      <formula>AND($F57="",$E57&lt;&gt;"")</formula>
    </cfRule>
  </conditionalFormatting>
  <printOptions/>
  <pageMargins left="0.984251968503937" right="0.1968503937007874" top="0.3937007874015748" bottom="0.1968503937007874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7109375" style="190" customWidth="1"/>
    <col min="2" max="2" width="25.8515625" style="190" customWidth="1"/>
    <col min="3" max="3" width="60.8515625" style="190" customWidth="1"/>
    <col min="4" max="4" width="0" style="190" hidden="1" customWidth="1"/>
    <col min="5" max="16384" width="9.140625" style="190" customWidth="1"/>
  </cols>
  <sheetData>
    <row r="1" ht="15.75">
      <c r="C1" s="191" t="s">
        <v>293</v>
      </c>
    </row>
    <row r="2" ht="15.75">
      <c r="C2" s="192" t="s">
        <v>294</v>
      </c>
    </row>
    <row r="3" ht="15.75">
      <c r="C3" s="192" t="s">
        <v>295</v>
      </c>
    </row>
    <row r="4" ht="15.75">
      <c r="C4" s="192" t="s">
        <v>334</v>
      </c>
    </row>
    <row r="5" ht="15.75">
      <c r="C5" s="213" t="s">
        <v>361</v>
      </c>
    </row>
    <row r="6" ht="12.75">
      <c r="C6" s="193"/>
    </row>
    <row r="7" spans="1:3" ht="57.75" customHeight="1">
      <c r="A7" s="319" t="s">
        <v>335</v>
      </c>
      <c r="B7" s="319"/>
      <c r="C7" s="319"/>
    </row>
    <row r="8" spans="1:4" ht="12.75">
      <c r="A8" s="194"/>
      <c r="B8" s="195"/>
      <c r="C8" s="196"/>
      <c r="D8" s="190" t="s">
        <v>296</v>
      </c>
    </row>
    <row r="9" spans="1:4" ht="18.75" customHeight="1">
      <c r="A9" s="320" t="s">
        <v>297</v>
      </c>
      <c r="B9" s="320"/>
      <c r="C9" s="321" t="s">
        <v>298</v>
      </c>
      <c r="D9" s="199"/>
    </row>
    <row r="10" spans="1:4" ht="31.5">
      <c r="A10" s="201" t="s">
        <v>299</v>
      </c>
      <c r="B10" s="201" t="s">
        <v>300</v>
      </c>
      <c r="C10" s="321"/>
      <c r="D10" s="199" t="s">
        <v>7</v>
      </c>
    </row>
    <row r="11" spans="1:4" ht="15.75">
      <c r="A11" s="201">
        <v>1</v>
      </c>
      <c r="B11" s="201">
        <v>2</v>
      </c>
      <c r="C11" s="202">
        <v>3</v>
      </c>
      <c r="D11" s="199"/>
    </row>
    <row r="12" spans="1:4" ht="52.5" customHeight="1">
      <c r="A12" s="203">
        <v>945</v>
      </c>
      <c r="B12" s="322" t="s">
        <v>336</v>
      </c>
      <c r="C12" s="322"/>
      <c r="D12" s="199"/>
    </row>
    <row r="13" spans="1:4" s="197" customFormat="1" ht="78.75">
      <c r="A13" s="203">
        <v>945</v>
      </c>
      <c r="B13" s="204" t="s">
        <v>301</v>
      </c>
      <c r="C13" s="205" t="s">
        <v>337</v>
      </c>
      <c r="D13" s="200"/>
    </row>
    <row r="14" spans="1:4" s="197" customFormat="1" ht="63">
      <c r="A14" s="203">
        <v>945</v>
      </c>
      <c r="B14" s="204" t="s">
        <v>302</v>
      </c>
      <c r="C14" s="205" t="s">
        <v>338</v>
      </c>
      <c r="D14" s="200"/>
    </row>
    <row r="15" spans="1:4" s="197" customFormat="1" ht="31.5">
      <c r="A15" s="203">
        <v>945</v>
      </c>
      <c r="B15" s="204" t="s">
        <v>339</v>
      </c>
      <c r="C15" s="205" t="s">
        <v>340</v>
      </c>
      <c r="D15" s="200"/>
    </row>
    <row r="16" spans="1:4" s="197" customFormat="1" ht="94.5">
      <c r="A16" s="203">
        <v>945</v>
      </c>
      <c r="B16" s="204" t="s">
        <v>341</v>
      </c>
      <c r="C16" s="207" t="s">
        <v>342</v>
      </c>
      <c r="D16" s="200"/>
    </row>
    <row r="17" spans="1:4" s="197" customFormat="1" ht="94.5">
      <c r="A17" s="203">
        <v>945</v>
      </c>
      <c r="B17" s="204" t="s">
        <v>343</v>
      </c>
      <c r="C17" s="207" t="s">
        <v>344</v>
      </c>
      <c r="D17" s="198"/>
    </row>
    <row r="18" spans="1:4" s="197" customFormat="1" ht="29.25" customHeight="1">
      <c r="A18" s="203">
        <v>945</v>
      </c>
      <c r="B18" s="204" t="s">
        <v>345</v>
      </c>
      <c r="C18" s="207" t="s">
        <v>346</v>
      </c>
      <c r="D18" s="200"/>
    </row>
    <row r="19" spans="1:4" s="197" customFormat="1" ht="94.5">
      <c r="A19" s="203">
        <v>945</v>
      </c>
      <c r="B19" s="204" t="s">
        <v>347</v>
      </c>
      <c r="C19" s="207" t="s">
        <v>348</v>
      </c>
      <c r="D19" s="200"/>
    </row>
    <row r="20" spans="1:4" s="197" customFormat="1" ht="47.25">
      <c r="A20" s="203">
        <v>945</v>
      </c>
      <c r="B20" s="204" t="s">
        <v>303</v>
      </c>
      <c r="C20" s="205" t="s">
        <v>349</v>
      </c>
      <c r="D20" s="200"/>
    </row>
    <row r="21" spans="1:4" s="197" customFormat="1" ht="47.25">
      <c r="A21" s="203">
        <v>945</v>
      </c>
      <c r="B21" s="204" t="s">
        <v>325</v>
      </c>
      <c r="C21" s="208" t="s">
        <v>350</v>
      </c>
      <c r="D21" s="200"/>
    </row>
    <row r="22" spans="1:4" s="197" customFormat="1" ht="63">
      <c r="A22" s="203">
        <v>945</v>
      </c>
      <c r="B22" s="204" t="s">
        <v>351</v>
      </c>
      <c r="C22" s="205" t="s">
        <v>352</v>
      </c>
      <c r="D22" s="200"/>
    </row>
    <row r="23" spans="1:4" s="197" customFormat="1" ht="31.5">
      <c r="A23" s="203">
        <v>945</v>
      </c>
      <c r="B23" s="209" t="s">
        <v>326</v>
      </c>
      <c r="C23" s="205" t="s">
        <v>327</v>
      </c>
      <c r="D23" s="200"/>
    </row>
    <row r="24" spans="1:4" s="197" customFormat="1" ht="15.75">
      <c r="A24" s="203">
        <v>945</v>
      </c>
      <c r="B24" s="209" t="s">
        <v>328</v>
      </c>
      <c r="C24" s="205" t="s">
        <v>329</v>
      </c>
      <c r="D24" s="200"/>
    </row>
    <row r="25" spans="1:4" s="197" customFormat="1" ht="31.5">
      <c r="A25" s="203">
        <v>945</v>
      </c>
      <c r="B25" s="204" t="s">
        <v>330</v>
      </c>
      <c r="C25" s="205" t="s">
        <v>331</v>
      </c>
      <c r="D25" s="200"/>
    </row>
    <row r="26" spans="1:4" s="197" customFormat="1" ht="15.75">
      <c r="A26" s="203">
        <v>945</v>
      </c>
      <c r="B26" s="204" t="s">
        <v>332</v>
      </c>
      <c r="C26" s="205" t="s">
        <v>333</v>
      </c>
      <c r="D26" s="200"/>
    </row>
    <row r="27" spans="1:4" s="197" customFormat="1" ht="47.25">
      <c r="A27" s="203">
        <v>945</v>
      </c>
      <c r="B27" s="204" t="s">
        <v>304</v>
      </c>
      <c r="C27" s="205" t="s">
        <v>156</v>
      </c>
      <c r="D27" s="200"/>
    </row>
    <row r="28" spans="1:4" s="197" customFormat="1" ht="47.25">
      <c r="A28" s="203">
        <v>945</v>
      </c>
      <c r="B28" s="204" t="s">
        <v>305</v>
      </c>
      <c r="C28" s="205" t="s">
        <v>353</v>
      </c>
      <c r="D28" s="200"/>
    </row>
    <row r="29" spans="1:4" s="197" customFormat="1" ht="47.25">
      <c r="A29" s="203">
        <v>945</v>
      </c>
      <c r="B29" s="204" t="s">
        <v>306</v>
      </c>
      <c r="C29" s="205" t="s">
        <v>307</v>
      </c>
      <c r="D29" s="200"/>
    </row>
    <row r="30" spans="1:4" s="197" customFormat="1" ht="47.25">
      <c r="A30" s="203">
        <v>945</v>
      </c>
      <c r="B30" s="204" t="s">
        <v>308</v>
      </c>
      <c r="C30" s="205" t="s">
        <v>354</v>
      </c>
      <c r="D30" s="200"/>
    </row>
    <row r="31" spans="1:4" s="197" customFormat="1" ht="78.75">
      <c r="A31" s="203">
        <v>945</v>
      </c>
      <c r="B31" s="204" t="s">
        <v>309</v>
      </c>
      <c r="C31" s="205" t="s">
        <v>355</v>
      </c>
      <c r="D31" s="200"/>
    </row>
    <row r="32" spans="1:4" s="197" customFormat="1" ht="47.25">
      <c r="A32" s="203">
        <v>945</v>
      </c>
      <c r="B32" s="202" t="s">
        <v>310</v>
      </c>
      <c r="C32" s="205" t="s">
        <v>162</v>
      </c>
      <c r="D32" s="200"/>
    </row>
    <row r="33" spans="1:4" s="197" customFormat="1" ht="31.5">
      <c r="A33" s="203">
        <v>945</v>
      </c>
      <c r="B33" s="202" t="s">
        <v>311</v>
      </c>
      <c r="C33" s="205" t="s">
        <v>312</v>
      </c>
      <c r="D33" s="200"/>
    </row>
    <row r="34" spans="1:3" ht="47.25">
      <c r="A34" s="203">
        <v>945</v>
      </c>
      <c r="B34" s="202" t="s">
        <v>313</v>
      </c>
      <c r="C34" s="205" t="s">
        <v>314</v>
      </c>
    </row>
    <row r="35" spans="1:3" ht="31.5">
      <c r="A35" s="203">
        <v>945</v>
      </c>
      <c r="B35" s="210" t="s">
        <v>315</v>
      </c>
      <c r="C35" s="206" t="s">
        <v>316</v>
      </c>
    </row>
    <row r="36" spans="1:4" ht="20.25">
      <c r="A36" s="203">
        <v>945</v>
      </c>
      <c r="B36" s="202" t="s">
        <v>317</v>
      </c>
      <c r="C36" s="205" t="s">
        <v>318</v>
      </c>
      <c r="D36" s="198"/>
    </row>
    <row r="37" spans="1:4" ht="63">
      <c r="A37" s="203">
        <v>945</v>
      </c>
      <c r="B37" s="202" t="s">
        <v>319</v>
      </c>
      <c r="C37" s="205" t="s">
        <v>320</v>
      </c>
      <c r="D37" s="198"/>
    </row>
    <row r="38" spans="1:3" ht="15.75">
      <c r="A38" s="203">
        <v>945</v>
      </c>
      <c r="B38" s="202" t="s">
        <v>323</v>
      </c>
      <c r="C38" s="205" t="s">
        <v>324</v>
      </c>
    </row>
    <row r="39" spans="1:4" ht="94.5">
      <c r="A39" s="203">
        <v>945</v>
      </c>
      <c r="B39" s="202" t="s">
        <v>321</v>
      </c>
      <c r="C39" s="207" t="s">
        <v>322</v>
      </c>
      <c r="D39" s="198"/>
    </row>
    <row r="40" spans="1:3" ht="31.5">
      <c r="A40" s="203">
        <v>945</v>
      </c>
      <c r="B40" s="202" t="s">
        <v>356</v>
      </c>
      <c r="C40" s="205" t="s">
        <v>357</v>
      </c>
    </row>
    <row r="41" spans="1:3" ht="47.25">
      <c r="A41" s="203">
        <v>945</v>
      </c>
      <c r="B41" s="202" t="s">
        <v>358</v>
      </c>
      <c r="C41" s="205" t="s">
        <v>359</v>
      </c>
    </row>
    <row r="42" spans="1:4" s="197" customFormat="1" ht="47.25">
      <c r="A42" s="203">
        <v>945</v>
      </c>
      <c r="B42" s="211" t="s">
        <v>360</v>
      </c>
      <c r="C42" s="212" t="s">
        <v>140</v>
      </c>
      <c r="D42" s="200"/>
    </row>
  </sheetData>
  <sheetProtection/>
  <mergeCells count="4">
    <mergeCell ref="A7:C7"/>
    <mergeCell ref="A9:B9"/>
    <mergeCell ref="C9:C10"/>
    <mergeCell ref="B12:C12"/>
  </mergeCells>
  <printOptions/>
  <pageMargins left="1.1811023622047245" right="0.1968503937007874" top="0.3937007874015748" bottom="0.1968503937007874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8.421875" style="58" customWidth="1"/>
    <col min="2" max="2" width="59.28125" style="58" customWidth="1"/>
    <col min="3" max="3" width="12.57421875" style="58" customWidth="1"/>
    <col min="4" max="4" width="20.57421875" style="58" customWidth="1"/>
    <col min="5" max="5" width="14.8515625" style="58" customWidth="1"/>
    <col min="6" max="6" width="15.00390625" style="58" customWidth="1"/>
    <col min="7" max="16384" width="9.140625" style="58" customWidth="1"/>
  </cols>
  <sheetData>
    <row r="1" spans="2:4" ht="15.75">
      <c r="B1" s="256" t="s">
        <v>384</v>
      </c>
      <c r="C1" s="256"/>
      <c r="D1" s="257"/>
    </row>
    <row r="2" spans="2:4" ht="15.75">
      <c r="B2" s="7" t="s">
        <v>385</v>
      </c>
      <c r="C2" s="7"/>
      <c r="D2" s="257"/>
    </row>
    <row r="3" spans="2:4" ht="15.75">
      <c r="B3" s="7" t="s">
        <v>386</v>
      </c>
      <c r="C3" s="7"/>
      <c r="D3" s="257"/>
    </row>
    <row r="4" spans="2:4" ht="15.75">
      <c r="B4" s="10" t="s">
        <v>415</v>
      </c>
      <c r="C4" s="10"/>
      <c r="D4" s="257"/>
    </row>
    <row r="5" spans="1:9" s="259" customFormat="1" ht="15.75">
      <c r="A5" s="258"/>
      <c r="B5" s="310" t="s">
        <v>416</v>
      </c>
      <c r="C5" s="310"/>
      <c r="E5" s="260"/>
      <c r="H5" s="261"/>
      <c r="I5" s="261"/>
    </row>
    <row r="6" spans="1:4" ht="18.75">
      <c r="A6" s="262"/>
      <c r="B6" s="323"/>
      <c r="C6" s="323"/>
      <c r="D6" s="257"/>
    </row>
    <row r="7" spans="1:4" ht="12.75">
      <c r="A7" s="262"/>
      <c r="B7" s="257"/>
      <c r="C7" s="257"/>
      <c r="D7" s="257"/>
    </row>
    <row r="8" spans="1:3" ht="15.75" customHeight="1">
      <c r="A8" s="324" t="s">
        <v>414</v>
      </c>
      <c r="B8" s="324"/>
      <c r="C8" s="324"/>
    </row>
    <row r="9" spans="1:3" ht="9.75" customHeight="1">
      <c r="A9" s="324"/>
      <c r="B9" s="324"/>
      <c r="C9" s="324"/>
    </row>
    <row r="10" spans="1:3" ht="9" customHeight="1">
      <c r="A10" s="324"/>
      <c r="B10" s="324"/>
      <c r="C10" s="324"/>
    </row>
    <row r="11" spans="1:3" ht="9" customHeight="1">
      <c r="A11" s="324"/>
      <c r="B11" s="324"/>
      <c r="C11" s="324"/>
    </row>
    <row r="12" spans="1:3" ht="32.25" customHeight="1">
      <c r="A12" s="325" t="s">
        <v>1</v>
      </c>
      <c r="B12" s="325"/>
      <c r="C12" s="325"/>
    </row>
    <row r="13" spans="1:3" ht="12.75">
      <c r="A13" s="263" t="s">
        <v>79</v>
      </c>
      <c r="B13" s="263" t="s">
        <v>171</v>
      </c>
      <c r="C13" s="264" t="s">
        <v>172</v>
      </c>
    </row>
    <row r="14" spans="1:3" ht="17.25" customHeight="1">
      <c r="A14" s="265" t="s">
        <v>387</v>
      </c>
      <c r="B14" s="266" t="s">
        <v>388</v>
      </c>
      <c r="C14" s="267">
        <f>C15+C19</f>
        <v>7215.8653300000005</v>
      </c>
    </row>
    <row r="15" spans="1:3" ht="25.5">
      <c r="A15" s="265" t="s">
        <v>389</v>
      </c>
      <c r="B15" s="266" t="s">
        <v>390</v>
      </c>
      <c r="C15" s="267">
        <f>C16</f>
        <v>0</v>
      </c>
    </row>
    <row r="16" spans="1:3" ht="25.5">
      <c r="A16" s="265" t="s">
        <v>391</v>
      </c>
      <c r="B16" s="266" t="s">
        <v>392</v>
      </c>
      <c r="C16" s="268">
        <f>C17</f>
        <v>0</v>
      </c>
    </row>
    <row r="17" spans="1:3" ht="38.25">
      <c r="A17" s="265" t="s">
        <v>393</v>
      </c>
      <c r="B17" s="266" t="s">
        <v>394</v>
      </c>
      <c r="C17" s="267"/>
    </row>
    <row r="18" spans="1:3" ht="38.25">
      <c r="A18" s="265" t="s">
        <v>395</v>
      </c>
      <c r="B18" s="266" t="s">
        <v>396</v>
      </c>
      <c r="C18" s="267"/>
    </row>
    <row r="19" spans="1:3" ht="12.75">
      <c r="A19" s="265" t="s">
        <v>173</v>
      </c>
      <c r="B19" s="266" t="s">
        <v>397</v>
      </c>
      <c r="C19" s="267">
        <f>C20+C24</f>
        <v>7215.8653300000005</v>
      </c>
    </row>
    <row r="20" spans="1:3" ht="12.75">
      <c r="A20" s="265" t="s">
        <v>398</v>
      </c>
      <c r="B20" s="266" t="s">
        <v>399</v>
      </c>
      <c r="C20" s="267">
        <f>C21</f>
        <v>-38538.02076</v>
      </c>
    </row>
    <row r="21" spans="1:3" ht="21.75" customHeight="1">
      <c r="A21" s="265" t="s">
        <v>400</v>
      </c>
      <c r="B21" s="266" t="s">
        <v>401</v>
      </c>
      <c r="C21" s="267">
        <f>C22</f>
        <v>-38538.02076</v>
      </c>
    </row>
    <row r="22" spans="1:3" ht="12.75">
      <c r="A22" s="265" t="s">
        <v>402</v>
      </c>
      <c r="B22" s="266" t="s">
        <v>403</v>
      </c>
      <c r="C22" s="267">
        <f>C23</f>
        <v>-38538.02076</v>
      </c>
    </row>
    <row r="23" spans="1:3" ht="12.75">
      <c r="A23" s="265" t="s">
        <v>404</v>
      </c>
      <c r="B23" s="266" t="s">
        <v>405</v>
      </c>
      <c r="C23" s="267">
        <f>'прил.1'!C10*-1</f>
        <v>-38538.02076</v>
      </c>
    </row>
    <row r="24" spans="1:3" ht="12.75">
      <c r="A24" s="265" t="s">
        <v>406</v>
      </c>
      <c r="B24" s="266" t="s">
        <v>407</v>
      </c>
      <c r="C24" s="267">
        <f>C25</f>
        <v>45753.88609</v>
      </c>
    </row>
    <row r="25" spans="1:3" ht="12.75">
      <c r="A25" s="265" t="s">
        <v>408</v>
      </c>
      <c r="B25" s="266" t="s">
        <v>409</v>
      </c>
      <c r="C25" s="267">
        <f>C26</f>
        <v>45753.88609</v>
      </c>
    </row>
    <row r="26" spans="1:3" ht="12.75">
      <c r="A26" s="265" t="s">
        <v>410</v>
      </c>
      <c r="B26" s="266" t="s">
        <v>411</v>
      </c>
      <c r="C26" s="267">
        <f>C27</f>
        <v>45753.88609</v>
      </c>
    </row>
    <row r="27" spans="1:3" ht="12.75">
      <c r="A27" s="265" t="s">
        <v>412</v>
      </c>
      <c r="B27" s="266" t="s">
        <v>413</v>
      </c>
      <c r="C27" s="267">
        <f>'прил. 4'!H10+'прил. 5'!C17*-1</f>
        <v>45753.88609</v>
      </c>
    </row>
  </sheetData>
  <sheetProtection/>
  <mergeCells count="4">
    <mergeCell ref="B5:C5"/>
    <mergeCell ref="B6:C6"/>
    <mergeCell ref="A8:C11"/>
    <mergeCell ref="A12:C12"/>
  </mergeCells>
  <conditionalFormatting sqref="B1">
    <cfRule type="expression" priority="2" dxfId="1" stopIfTrue="1">
      <formula>$G1&lt;&gt;""</formula>
    </cfRule>
  </conditionalFormatting>
  <conditionalFormatting sqref="A6:A7">
    <cfRule type="expression" priority="1" dxfId="0" stopIfTrue="1">
      <formula>$D6&lt;&gt;""</formula>
    </cfRule>
  </conditionalFormatting>
  <printOptions/>
  <pageMargins left="0.984251968503937" right="0.1968503937007874" top="0.3937007874015748" bottom="0.748031496062992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XTreme</cp:lastModifiedBy>
  <cp:lastPrinted>2013-03-21T07:35:42Z</cp:lastPrinted>
  <dcterms:created xsi:type="dcterms:W3CDTF">2011-11-28T11:50:24Z</dcterms:created>
  <dcterms:modified xsi:type="dcterms:W3CDTF">2013-06-03T09:42:33Z</dcterms:modified>
  <cp:category/>
  <cp:version/>
  <cp:contentType/>
  <cp:contentStatus/>
</cp:coreProperties>
</file>