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475" tabRatio="509" activeTab="5"/>
  </bookViews>
  <sheets>
    <sheet name="Прил.1" sheetId="1" r:id="rId1"/>
    <sheet name="Прил.2" sheetId="2" r:id="rId2"/>
    <sheet name="Прил. 3" sheetId="3" r:id="rId3"/>
    <sheet name="Прил. 4" sheetId="4" r:id="rId4"/>
    <sheet name="роспись" sheetId="5" r:id="rId5"/>
    <sheet name="Прил.5" sheetId="6" r:id="rId6"/>
  </sheets>
  <definedNames/>
  <calcPr fullCalcOnLoad="1"/>
</workbook>
</file>

<file path=xl/sharedStrings.xml><?xml version="1.0" encoding="utf-8"?>
<sst xmlns="http://schemas.openxmlformats.org/spreadsheetml/2006/main" count="3328" uniqueCount="390">
  <si>
    <t>ОБСЛУЖИВАНИЕ ГОСУДАРСТВЕННОГО И МУНИЦИПАЛЬНОГО ДОЛГА</t>
  </si>
  <si>
    <t>901</t>
  </si>
  <si>
    <t>7715</t>
  </si>
  <si>
    <t>19</t>
  </si>
  <si>
    <t>900</t>
  </si>
  <si>
    <t>13</t>
  </si>
  <si>
    <t/>
  </si>
  <si>
    <t xml:space="preserve">                         Приложение 1</t>
  </si>
  <si>
    <t>(тыс. рублей)</t>
  </si>
  <si>
    <t>Код бюджетной классификации доходов бюджета</t>
  </si>
  <si>
    <t>Наименование</t>
  </si>
  <si>
    <t>Сумма</t>
  </si>
  <si>
    <t>ВСЕГО ДОХОДОВ</t>
  </si>
  <si>
    <t>000 0 00 00000 00 0000 000</t>
  </si>
  <si>
    <t>НАЛОГОВЫЕ И НЕНАЛОГОВЫЕ ДОХОДЫ</t>
  </si>
  <si>
    <t>000 1 01 00000 00 0000 000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</si>
  <si>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</si>
  <si>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</si>
  <si>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</si>
  <si>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</si>
  <si>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</si>
  <si>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</si>
  <si>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</si>
  <si>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</si>
  <si>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</si>
  <si>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182 1 06 06000 10 0000 110</t>
  </si>
  <si>
    <t>Земельный налог, взимаемый по ставкам, установленным в соответствии с подпунктами 1,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</si>
  <si>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900 1 11 00000 00 0000 000</t>
  </si>
  <si>
    <t>ДОХОДЫ ОТ ИСПОЛЬЗОВАНИЯ ИМУЩЕСТВА, НАХОДЯЩЕГОСЯ В ГОСУДАРСТВЕННОЙ И МУНИЦИПАЛЬНОЙ СОБСТВЕННОСТИ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</si>
  <si>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</si>
  <si>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</si>
  <si>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</si>
  <si>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</si>
  <si>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000 2 02 03000 10 0000 151</t>
  </si>
  <si>
    <t>Субвенции бюджетам субъектов Российской Федерации и муниципальных образований</t>
  </si>
  <si>
    <t xml:space="preserve">Перечень кодов бюджетной классификации, закрепленных за администратором  доходов  бюджета  городского поселения Ковылкино Ковылкинского муниципального района Республики Мордовия </t>
  </si>
  <si>
    <t xml:space="preserve">Наименование </t>
  </si>
  <si>
    <t>администратора доходов</t>
  </si>
  <si>
    <t>дохода местного бюджета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</si>
  <si>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</si>
  <si>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 бюджетов поселений</t>
  </si>
  <si>
    <t>Субсидии бюджетам поселений на софинансирование капитальных вложений в объекты муниципальной собственности</t>
  </si>
  <si>
    <t xml:space="preserve">Администрация  городского поселения Ковылкино Ковылкинского муниципального района Республики Мордовия </t>
  </si>
  <si>
    <t>Код бюджетной классификации Российской Федерации</t>
  </si>
  <si>
    <t>Приложение 4</t>
  </si>
  <si>
    <t>(тыс.руб.)</t>
  </si>
  <si>
    <t>Адм</t>
  </si>
  <si>
    <t>Рз</t>
  </si>
  <si>
    <t>ПРз</t>
  </si>
  <si>
    <t>ЦСР</t>
  </si>
  <si>
    <t>ВР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</si>
  <si>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</si>
  <si>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</si>
  <si>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</si>
  <si>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</si>
  <si>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</si>
  <si>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</si>
  <si>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</si>
  <si>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945</t>
  </si>
  <si>
    <t>Резервные фонды</t>
  </si>
  <si>
    <t>11</t>
  </si>
  <si>
    <t>НАЦИОНАЛЬНАЯ ЭКОНОМИКА</t>
  </si>
  <si>
    <t>05</t>
  </si>
  <si>
    <t>09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</si>
  <si>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</si>
  <si>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</si>
  <si>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</si>
  <si>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</si>
  <si>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03</t>
  </si>
  <si>
    <t>Уличное освещение</t>
  </si>
  <si>
    <t>Озеленение</t>
  </si>
  <si>
    <t>СОЦИАЛЬНАЯ ПОЛИТИКА</t>
  </si>
  <si>
    <t>10</t>
  </si>
  <si>
    <t>Пенсионное обеспечение</t>
  </si>
  <si>
    <t>Социальные выплаты</t>
  </si>
  <si>
    <t>005</t>
  </si>
  <si>
    <t>Социальное обеспечение</t>
  </si>
  <si>
    <t>Социальное обеспечение населения</t>
  </si>
  <si>
    <t xml:space="preserve">Оказание других видов социальной помощи </t>
  </si>
  <si>
    <t>Пособия по социальной помощи населению</t>
  </si>
  <si>
    <t>0</t>
  </si>
  <si>
    <t>1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</si>
  <si>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</si>
  <si>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</si>
  <si>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2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</si>
  <si>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</si>
  <si>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</si>
  <si>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</si>
  <si>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Уплата прочих налогов, сборов и иных платежей</t>
  </si>
  <si>
    <t>122</t>
  </si>
  <si>
    <t>244</t>
  </si>
  <si>
    <t>852</t>
  </si>
  <si>
    <t>3</t>
  </si>
  <si>
    <t>Непрограммные расходы главных распорядителей бюджетных средств Республики Мордовия</t>
  </si>
  <si>
    <t>Непрограммные расходы в рамках обеспечения деятельности главных распорядителей бюджетных средств Республики Мордовия</t>
  </si>
  <si>
    <t>Финансовое обеспечение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</si>
  <si>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</si>
  <si>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89</t>
  </si>
  <si>
    <t>Резервные средства</t>
  </si>
  <si>
    <t>870</t>
  </si>
  <si>
    <t>Дорожное хозяйство (дорожные фонды)</t>
  </si>
  <si>
    <t>Закупка товаров, работ, услуг в целях капитального ремонта государственного (муниципального) имущества</t>
  </si>
  <si>
    <t>Капитальный ремонт, ремонт и содержание автомобильных дорог общего пользования местного  значения и искусственных сооружений на них</t>
  </si>
  <si>
    <t>243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</si>
  <si>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</si>
  <si>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</si>
  <si>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</si>
  <si>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</si>
  <si>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6040</t>
  </si>
  <si>
    <t>Иные меры социальной поддержки граждан, кроме публичных нормативных обязательств</t>
  </si>
  <si>
    <t>Доплаты к пенсиям муниципальных служащих Республики Мордовия</t>
  </si>
  <si>
    <t>Пособия, компенсации и иные социальные выплаты гражданам, кроме публичных нормативных обязательств</t>
  </si>
  <si>
    <t>Приложение 3</t>
  </si>
  <si>
    <t>123</t>
  </si>
  <si>
    <t>5</t>
  </si>
  <si>
    <t>0300</t>
  </si>
  <si>
    <t>НАЛОГИ НА ТОВАРЫ (РАБОТЫ, УСЛУГИ), РЕАЛИЗУЕМЫЕ НА ТЕРРИТОРИИ РОССИЙСКОЙ ФЕДЕРАЦИИ</t>
  </si>
  <si>
    <t>182 1 03 00000 00 0000 000</t>
  </si>
  <si>
    <t>Акцизы по подакцизным товарам (продукции), производимым на территории Российской Федерации</t>
  </si>
  <si>
    <t>182 1 03 02000 01 0000 110</t>
  </si>
  <si>
    <t>ШТРАФЫ, САНКЦИИ, ВОЗМЕЩЕНИЕ УЩЕРБА</t>
  </si>
  <si>
    <t>000 1 16 00000 00 0000 000</t>
  </si>
  <si>
    <t>Денежные взыскания (штрафы) и иные суммы, зачисляемые в бюджеты поселений</t>
  </si>
  <si>
    <t>ДОХОДЫ ОТ ПРОДАЖИ МАТЕРИАЛЬНЫХ И НЕМАТЕРИАЛЬНЫХ АКТИВОВ</t>
  </si>
  <si>
    <t>000 1 14 00000 00 0000 000</t>
  </si>
  <si>
    <t>ПРОЧИЕ НЕНАЛОГОВЫЕ ДОХОДЫ</t>
  </si>
  <si>
    <t>000 1 17 00000 00 0000 000</t>
  </si>
  <si>
    <t>ДЕФИЦИТ</t>
  </si>
  <si>
    <t>000 1 16 00000 00 0000 140</t>
  </si>
  <si>
    <t>Республиканская адресная программа "Переселение граждан и аварийного жилищного фонда Республики Мордовия" на 2013 - 2015 годы в рамках Государственной программы Республики Мордовия "Развитие жилищного строительства и сферы жилищно-коммунального хозяйства"</t>
  </si>
  <si>
    <t>6</t>
  </si>
  <si>
    <t>Обеспечение мероприятий по переселению граждан из аварийного жилищного фонда за счет средств бюджета городского поселения Ковылкино</t>
  </si>
  <si>
    <t>9001</t>
  </si>
  <si>
    <t>к решению Совета депутатов городского поселения Ковылкино</t>
  </si>
  <si>
    <t>Ковылкинского муниципального района Республики Мордовия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</si>
  <si>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</si>
  <si>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</si>
  <si>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</si>
  <si>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ЭК</t>
  </si>
  <si>
    <t>Прочие выплаты</t>
  </si>
  <si>
    <t>226</t>
  </si>
  <si>
    <t>Заработная плата</t>
  </si>
  <si>
    <t>211</t>
  </si>
  <si>
    <t>212</t>
  </si>
  <si>
    <t>213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</si>
  <si>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</si>
  <si>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</si>
  <si>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</si>
  <si>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</si>
  <si>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</si>
  <si>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225</t>
  </si>
  <si>
    <t>Прочие расходы</t>
  </si>
  <si>
    <t>290</t>
  </si>
  <si>
    <t>Увеличение стоимости основных  средств</t>
  </si>
  <si>
    <t>Увеличение стоимости материальных запасов</t>
  </si>
  <si>
    <t>340</t>
  </si>
  <si>
    <t>Работы, услуги по содержанию имущества</t>
  </si>
  <si>
    <t>310</t>
  </si>
  <si>
    <t>241</t>
  </si>
  <si>
    <t>Увеличение стоимости основных средств</t>
  </si>
  <si>
    <t>Прочие работы, услуги</t>
  </si>
  <si>
    <t>Безвозмездные перечисления организациям, за исключением государственных и муниципальных организаций</t>
  </si>
  <si>
    <t>242</t>
  </si>
  <si>
    <t>223</t>
  </si>
  <si>
    <t>Безвозмездные перечисления государственным и муниципальным организациям</t>
  </si>
  <si>
    <t>Пенсии, пособия, выплачиваемые организациями сектора государственного управления</t>
  </si>
  <si>
    <t>Начисления на выплаты по оплате труда</t>
  </si>
  <si>
    <t>945 1 14 02053 10 0000 410</t>
  </si>
  <si>
    <t>9602</t>
  </si>
  <si>
    <t>Прочие субсидии бюджетам поселений</t>
  </si>
  <si>
    <t>945 2 02 02999 10 0000 151</t>
  </si>
  <si>
    <t>945 1 17 05050 10 0000 180</t>
  </si>
  <si>
    <t>Субсидии бюджетам бюджетной системы Российской Федерации (межбюджетные субсидии)</t>
  </si>
  <si>
    <t>000 2 02 02000 00 0000 151</t>
  </si>
  <si>
    <t>Уплата налога на имущество организаций и земельного налога</t>
  </si>
  <si>
    <t>851</t>
  </si>
  <si>
    <t>Софинансирование расходных обязательств по вопросам местного значения за счет субсидий, выплачиваемые в зависимости от выполнения поселением социально-экономических показателей</t>
  </si>
  <si>
    <t>17</t>
  </si>
  <si>
    <t>7601</t>
  </si>
  <si>
    <t>Подпрограмма "Повышение эффективности межбюджетных отношений" в рамках Государственной программы повышения эффективности управления государственными финансами на 2014 - 2018 годы</t>
  </si>
  <si>
    <t>Государственная программа повышения эффективности управления государственными финансами на 2014 - 2018 годы</t>
  </si>
  <si>
    <t>Код</t>
  </si>
  <si>
    <t>НАИМЕНОВАНИЕ</t>
  </si>
  <si>
    <t xml:space="preserve">СУММА </t>
  </si>
  <si>
    <t>000 90  00  00  00  00  0000  000</t>
  </si>
  <si>
    <t>Источники финансирования дефицита бюджета - всего</t>
  </si>
  <si>
    <t>000 01  00  00  00  00  0000  000</t>
  </si>
  <si>
    <t>ИСТОЧНИКИ ВНУТРЕННЕГО ФИНАНСИРОВАНИЯ ДЕФИЦИТОВ  БЮДЖЕТОВ</t>
  </si>
  <si>
    <t>000 01  03  00  00  00  0000  000</t>
  </si>
  <si>
    <t>Бюджетные кредиты от других бюджетов бюджетной  системы Российской Федерации</t>
  </si>
  <si>
    <t>000 01  03  00  00  00  0000  800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</si>
  <si>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</si>
  <si>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</si>
  <si>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</si>
  <si>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</si>
  <si>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</si>
  <si>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</si>
  <si>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</si>
  <si>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</si>
  <si>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</si>
  <si>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</si>
  <si>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000 01  05  02  01  10  0000  510</t>
  </si>
  <si>
    <t>Увеличение прочих остатков денежных средств  бюджетов поселений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</si>
  <si>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</si>
  <si>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</si>
  <si>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</si>
  <si>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</si>
  <si>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</si>
  <si>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</si>
  <si>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000 01  05  02  01  10  0000  610</t>
  </si>
  <si>
    <t>Уменьшение прочих остатков денежных средств  бюджетов поселений</t>
  </si>
  <si>
    <t>Государственная программа Республики Мордовия "Юстиция и профилактика правонарушений на 2014-2018 годы"</t>
  </si>
  <si>
    <t>Подпрограмма "Совершенствование и развитие взаимодействия между органами государственной власти и местного самоуправления в сфере обеспечения единства правового пространства" в рамках Государственной программы Республики Мордовия "Юстиция и профилактика правонарушений на 2014-2018 годы"</t>
  </si>
  <si>
    <t>Субсидии бюджетам субъектов Российской Федерации и муниципальных образований (межбюджетные субсидии)</t>
  </si>
  <si>
    <t>945 2 02 02088 10 0002 151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</si>
  <si>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 Фонда содействия реформированию жилищно-коммунального хозяйства</t>
  </si>
  <si>
    <t>945 2 02 02089 10 0002 151</t>
  </si>
  <si>
    <t>Субсидии бюджетам поселений на обеспечение мероприятий по переселению граждан из аварийного жилищного фонда за счет средств республиканского бюджета Республики Мордовия</t>
  </si>
  <si>
    <t>Обеспечение мероприятий по переселению граждан из аварийного жилищного фонда за счет средств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</si>
  <si>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республиканского бюджета Республики Мордовия</t>
  </si>
  <si>
    <t>9502</t>
  </si>
  <si>
    <t>Государственная программа Республики Мордовия "Развитие жилищного строительства и сферы жилищно-коммунального хозяйства" на 2014 - 2020 годы</t>
  </si>
  <si>
    <t>Республиканская целевая программа "Модернизация и реформирование жилищно-коммунального хозяйства" на 2011 - 2015 годы в рамках Государственной программы Республики Мордовия "Развитие жилищного строительства и сферы жилищно-коммунального хозяйства" на 2014 - 2020 годы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</si>
  <si>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</si>
  <si>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Софинансирование объектов капитального строительства и реконструкции муниципальной собственности</t>
  </si>
  <si>
    <t>7600</t>
  </si>
  <si>
    <t>9002</t>
  </si>
  <si>
    <t>945 2 02 02077 10 0000 151</t>
  </si>
  <si>
    <t>Софинансирование расходных обязательств по вопросам местного значения за счет субсидий, выплачиваемых в зависимости от выполнения поселением социально-экономических показателей</t>
  </si>
  <si>
    <t>Софинансирование объектов капитального строительства и реконструкции муниципальной собственности в рамках обеспечения мероприятий по переселению граждан из аварийного жилищного фонда за счет средств бюджета городского поселения Ковылкино</t>
  </si>
  <si>
    <t>945 1 14 06025 10 0000 430</t>
  </si>
  <si>
    <t>8169</t>
  </si>
  <si>
    <t>Обеспечение мероприятий по капитальному ремонту и ремонту дворовых территорий многоквартирных домов, проездов к дворовым территориям многоквартирных домов городского поселения Ковылкино из средств Дорожного фонда</t>
  </si>
  <si>
    <t>Прочие межбюджетные транcферты, передаваемые бюджетам поселений в зависимости от доли поставленного сельскохозяйственного сырья для переработки на предприятия переработки, за 2013 год</t>
  </si>
  <si>
    <t>Прочие межбюджетные транcферты, передаваемые бюджетам поселений в зависимости от розничной реализации на его территории алкогольной продукции с объемной долей этилового спирта свыше 25%, за 2013 год</t>
  </si>
  <si>
    <t>Прочие межбюджетные транcферты, передаваемые бюджетам поселений в зависимости  от выполнения социально-экономических показателей, за 2013 год</t>
  </si>
  <si>
    <t>Прочие межбюджетные транcферты, передаваемые бюджетам поселений в зависимости от розничной реализации на его территории алкогольной продукции с объемной долей этилового спирта свыше 25%, за 2013 год (5%)</t>
  </si>
  <si>
    <t>Прочие межбюджетные транcферты, передаваемые бюджетам поселений в зависимости от доли поставленного сельскохозяйственного сырья для переработки на предприятия переработки, за 2013 год (5%)</t>
  </si>
  <si>
    <t>7604</t>
  </si>
  <si>
    <t>7699</t>
  </si>
  <si>
    <t>Софинансирование расходных обязательств по вопросам местного значения за счет субсидий, выплачиваемых в зависимости от розничной реализации на территории района алкогольной продукции с объемной долей этилового спирта свыше 25%, произведенной на территории Республики Мордовия</t>
  </si>
  <si>
    <t>Софинансирование расходных обязательств поселений по финансовому обеспечению деятельности муниципальных казенных учреждений и финансовому обеспечению выполнения муниципального задания бюджетными и автономными муниципальными учреждениями</t>
  </si>
  <si>
    <t>Софинансирование расходных обязательств по вопросам местного значения за счет субсидий, выплачиваемых в зависимости от выручки за поставленное с территории муниципального района сельскохозяйственное сырье для переработки в организации перерабатывающей промышленности, расположенные на территории Республики Мордовия</t>
  </si>
  <si>
    <t>Субсидии бюджетам бюджетной системы Российской Федерации (межбюджетные субсидии), за 2013 год</t>
  </si>
  <si>
    <t>ДОХОДЫ  БЮДЖЕТА  ГОРОДСКОГО ПОСЕЛЕНИЯ КОВЫЛКИНО КОВЫЛКИНСКОГО МУНИЦИПАЛЬНОГО РАЙОНА 
РЕСПУБЛИКИ МОРДОВИЯ НА 2015 ГОД</t>
  </si>
  <si>
    <t xml:space="preserve">ВЕДОМСТВЕННАЯ СТРУКТУРА РАСХОДОВ БЮДЖЕТА 
городского поселения Ковылкино  на 2015 год        
</t>
  </si>
  <si>
    <t>0400</t>
  </si>
  <si>
    <t>Муниципальная целева 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поселения Ковылкино Ковылкинского муниципального района Республики Мордовия на период 2015 - 2017 годы"</t>
  </si>
  <si>
    <t>Обеспечение мероприятий в рамках соответствующей муниципальной программы (подпрограммы) городского поселения Ковылкино</t>
  </si>
  <si>
    <t xml:space="preserve">ВЕДОМСТВЕННАЯ СТРУКТУРА РАСХОДОВ БЮДЖЕТА ГОРОДСКОГО ПОСЕЛЕНИЯ КОВЫЛКИНО КОВЫЛКИНСКОГО МУНИЦИПАЛЬНОГО РАЙОНА РЕСПУБЛИКИ МОРДОВИЯ НА 2015 ГОД        
</t>
  </si>
  <si>
    <t>РАСПРЕДЕЛЕНИЕ РАСХОДОВ БЮДЖЕТА ГОРОДСКОГО ПОСЕЛЕНИЯ КОВЫЛКИНО КОВЫЛКИНСКОГО МУНИЦИПАЛЬНОГО РАЙОНА РЕСПУБЛИКИ МОРДОВИЯ НА 2015 ГОД ПО РАЗДЕЛАМ, ПОДРАЗДЕЛАМ, ЦЕЛЕВЫМ СТАТЬЯМ И ВИДАМ РАСХОДОВ ФУНКЦИОНАЛЬНОЙ КЛАССИФИКАЦИИ РАСХОДОВ БЮДЖЕТОВ РОССИЙСКОЙ ФЕДЕРАЦИИ</t>
  </si>
  <si>
    <t>Приложение 2</t>
  </si>
  <si>
    <t xml:space="preserve">                                   Приложение 5</t>
  </si>
  <si>
    <t>900 1 11 05013 13 0000 120</t>
  </si>
  <si>
    <t>945 1 11  05035 13 0000 120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</si>
  <si>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</si>
  <si>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945 1 11 09045 13 0000 120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</si>
  <si>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</si>
  <si>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</si>
  <si>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1 11 05013 13 0000 120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</si>
  <si>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</si>
  <si>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</si>
  <si>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1 11 05035 13 0000 120</t>
  </si>
  <si>
    <t>1 11 09045 13 0000 120</t>
  </si>
  <si>
    <t>1 14 02052 13 0000 410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</si>
  <si>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</si>
  <si>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</si>
  <si>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</si>
  <si>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</si>
  <si>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</si>
  <si>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</si>
  <si>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</si>
  <si>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1 15 02050 13 0000 140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</si>
  <si>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</si>
  <si>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</si>
  <si>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</t>
  </si>
  <si>
    <t>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</si>
  <si>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</si>
  <si>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</si>
  <si>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</si>
  <si>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</si>
  <si>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</si>
  <si>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</si>
  <si>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</si>
  <si>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</si>
  <si>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</si>
  <si>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</si>
  <si>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</si>
  <si>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2 02 01001 13 0000 151</t>
  </si>
  <si>
    <t>Дотации бюджетам городских поселений на выравнивание бюджетной обеспеченности</t>
  </si>
  <si>
    <t>2 02 01999 13 0000 151</t>
  </si>
  <si>
    <t>Прочие дотации бюджетам городских поселений</t>
  </si>
  <si>
    <t>2 02 02999 13 0000 151</t>
  </si>
  <si>
    <t>Прочие субсидии бюджетам городских поселений</t>
  </si>
  <si>
    <t>Прочие межбюджетные трансферты, передаваемые бюджетам городских поселений</t>
  </si>
  <si>
    <t>2 02 04999 13 0000 151</t>
  </si>
  <si>
    <t>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</si>
  <si>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</si>
  <si>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</si>
  <si>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</si>
  <si>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2 02 02080 13 0000 151</t>
  </si>
  <si>
    <t>Субсидии бюджетам городских поселений для обеспечения земельных участков коммунальной инфраструктурой в целях жилищного строительства</t>
  </si>
  <si>
    <t>2 19 05000 13 0000 151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</si>
  <si>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</si>
  <si>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2 08 05000 13 0000 180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</si>
  <si>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</si>
  <si>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</si>
  <si>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</si>
  <si>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2 02 04012 13 0000 151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</si>
  <si>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</si>
  <si>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2 02 03999 13 0000 151</t>
  </si>
  <si>
    <t>Прочие субвенции бюджетам городских поселений</t>
  </si>
  <si>
    <t>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</si>
  <si>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</si>
  <si>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2 02 02137 13 0000 151</t>
  </si>
  <si>
    <t>Субсидии бюджетам городских поселений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</si>
  <si>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2 02 02116 13 0000 151</t>
  </si>
  <si>
    <t>Субсидии бюджетам городских поселений на капитальный ремонт и ремонт автомобильных дорог общего пользования административных центров субъектов Российской Федерации</t>
  </si>
  <si>
    <t>2 02 02089 13 0002 151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</si>
  <si>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</si>
  <si>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2 02 02089 13 0001 151</t>
  </si>
  <si>
    <t>Субсидии бюджетам городских поселений на обеспечение мероприятий по капитальному ремонту многоквартирных домов за счет средств бюджетов</t>
  </si>
  <si>
    <t>2 02 02088 13 0001 151</t>
  </si>
  <si>
    <t>Субсидии бюджетам городских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</si>
  <si>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2 02 02088 13 0002 151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</si>
  <si>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</si>
  <si>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945 2 02 03024 13 0000 151</t>
  </si>
  <si>
    <t>4111</t>
  </si>
  <si>
    <t>4112</t>
  </si>
  <si>
    <t>4118</t>
  </si>
  <si>
    <t>4201</t>
  </si>
  <si>
    <t>4202</t>
  </si>
  <si>
    <t>4300</t>
  </si>
  <si>
    <t>4301</t>
  </si>
  <si>
    <t>4302</t>
  </si>
  <si>
    <t>4304</t>
  </si>
  <si>
    <t>945 1 17 05050 13 0000 180</t>
  </si>
  <si>
    <t>9115</t>
  </si>
  <si>
    <t>Дефицит</t>
  </si>
  <si>
    <t>долги по программе за 2014 год</t>
  </si>
  <si>
    <t>долги по программе за 2014м год</t>
  </si>
  <si>
    <t>4100</t>
  </si>
  <si>
    <t>Расходы, связанные с муниципальным управлением</t>
  </si>
  <si>
    <t>Расходы на выплаты по оплате труда работников органов местного самоуправления Республики Мордовия</t>
  </si>
  <si>
    <t>Обслуживание государственного внутреннего и муниципального долга</t>
  </si>
  <si>
    <t xml:space="preserve">Процентные платежи по муниципальному  долгу </t>
  </si>
  <si>
    <t xml:space="preserve">Обслуживание муниципального долга </t>
  </si>
  <si>
    <t>Резервный фонд администрации муниципального образования</t>
  </si>
  <si>
    <t>Мероприятия в области жилищно-коммунального хозяйства</t>
  </si>
  <si>
    <t>Мероприятия по благоустройству территорий городских округов и поселений</t>
  </si>
  <si>
    <t>Прочие мероприятия по благоустройству городских округов и поселений</t>
  </si>
  <si>
    <t>15</t>
  </si>
  <si>
    <t>7700</t>
  </si>
  <si>
    <t>9600</t>
  </si>
  <si>
    <t>Мероприятия за счет средств Фонда содействия реформированию жилищно-коммунального хозяйства</t>
  </si>
  <si>
    <t>Обеспечение мероприятий по переселению граждан из ветхого и аварийного жилищного фонда за счет средств местного бюджета</t>
  </si>
  <si>
    <t>4114</t>
  </si>
  <si>
    <t>Расходы на выплаты по оплате труда Главы местной администрации (исполнительно-распорядительного органа муниципального образования)</t>
  </si>
  <si>
    <t>Резервный фонд администрации муниципальных образований</t>
  </si>
  <si>
    <t>4200</t>
  </si>
  <si>
    <t>Мероприятия по реализации отдельных полномочий органов местного самоуправления</t>
  </si>
  <si>
    <t>9100</t>
  </si>
  <si>
    <t>4124</t>
  </si>
  <si>
    <t>????????????????</t>
  </si>
  <si>
    <t>Субсидии юридическим лицам( за исключением субсидий муниципальным учреждениям), индивидуальным предпринимателям, физическим лицам-производителям товаров, работ, услуг, а также некоммерческим организациям, не являющимся муниципальными учреждениями</t>
  </si>
  <si>
    <t>Субсидии на возмещение недополученных доходов ресурсоснабжающим организациям, возникших в результате реализации коммунальных ресурсов населению, проживающему  на территории муниципального образования</t>
  </si>
  <si>
    <t>Источники внутреннего финансирования дефицита  бюджета городского поселения Ковылкино Ковылкинского муниципального района на 2015 год</t>
  </si>
  <si>
    <t>Бюджетные инвестиции в объекты капитального строительства государственной(муниципаотной )собственности</t>
  </si>
  <si>
    <t>Проектирование и строительство (реконструкция) автомобильных дорог местного значения и искуственных сооружений на них за счет средств местного бюджета</t>
  </si>
  <si>
    <t>Бюджетные инвестиции в объекты капитального строительства государственной( муниципальной) собственности.</t>
  </si>
  <si>
    <t>4235</t>
  </si>
  <si>
    <t>900 1 14 06013 13 0000 430</t>
  </si>
  <si>
    <t>февраль</t>
  </si>
  <si>
    <t>06</t>
  </si>
  <si>
    <t>00</t>
  </si>
  <si>
    <t>Охрана окружающей среды</t>
  </si>
  <si>
    <t>Другие вопросы в области охраны окружающей среды</t>
  </si>
  <si>
    <t>4205</t>
  </si>
  <si>
    <t>Мероприятия в области охраны окружающей среды</t>
  </si>
  <si>
    <t>945 2 02 01001 13 0000 151</t>
  </si>
  <si>
    <t>312</t>
  </si>
  <si>
    <t>000 01  03  01  00  13  0000  810</t>
  </si>
  <si>
    <t>от 26__ декабря 2014 г. № _9___</t>
  </si>
  <si>
    <t>от ___26__ декабря 2014 г. № __9__</t>
  </si>
  <si>
    <t>от 26__ декабря 2014 г. № __9__</t>
  </si>
  <si>
    <t>от _26_ декабря 2014 г. №_9</t>
  </si>
  <si>
    <t>от 26 декабря 2014 г. № 9</t>
  </si>
  <si>
    <t>март</t>
  </si>
  <si>
    <t>(в новой редакции от 25.03.2015г.№      )</t>
  </si>
  <si>
    <t>(в новой редакции от 25.03.2015 г. №     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</si>
</sst>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0000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4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Verdana"/>
      <family val="2"/>
    </font>
    <font>
      <b/>
      <sz val="10"/>
      <name val="Times New Roman"/>
      <family val="1"/>
    </font>
    <font>
      <b/>
      <sz val="14"/>
      <name val="Arial Cyr"/>
      <family val="2"/>
    </font>
    <font>
      <sz val="10"/>
      <name val="Times New Roman"/>
      <family val="1"/>
    </font>
    <font>
      <sz val="12"/>
      <name val="Arial Cyr"/>
      <family val="2"/>
    </font>
    <font>
      <sz val="12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Verdana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Helv"/>
      <family val="0"/>
    </font>
    <font>
      <sz val="8"/>
      <name val="Arial"/>
      <family val="0"/>
    </font>
    <font>
      <u val="single"/>
      <sz val="13"/>
      <color indexed="12"/>
      <name val="Arial Cyr"/>
      <family val="0"/>
    </font>
    <font>
      <u val="single"/>
      <sz val="13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0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172" fontId="2" fillId="0" borderId="0">
      <alignment/>
      <protection/>
    </xf>
    <xf numFmtId="0" fontId="2" fillId="0" borderId="0">
      <alignment/>
      <protection/>
    </xf>
    <xf numFmtId="0" fontId="15" fillId="0" borderId="0" applyNumberFormat="0" applyFill="0" applyBorder="0" applyAlignment="0" applyProtection="0"/>
    <xf numFmtId="49" fontId="36" fillId="0" borderId="1">
      <alignment horizontal="center" shrinkToFit="1"/>
      <protection/>
    </xf>
    <xf numFmtId="0" fontId="36" fillId="0" borderId="2">
      <alignment horizontal="left" wrapText="1" indent="2"/>
      <protection/>
    </xf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15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5" fillId="7" borderId="3" applyNumberFormat="0" applyAlignment="0" applyProtection="0"/>
    <xf numFmtId="0" fontId="66" fillId="23" borderId="4" applyNumberFormat="0" applyAlignment="0" applyProtection="0"/>
    <xf numFmtId="0" fontId="67" fillId="23" borderId="3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55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4" borderId="9" applyNumberFormat="0" applyAlignment="0" applyProtection="0"/>
    <xf numFmtId="0" fontId="46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8" fillId="0" borderId="0" applyNumberFormat="0" applyFill="0" applyBorder="0" applyAlignment="0" applyProtection="0"/>
    <xf numFmtId="0" fontId="71" fillId="26" borderId="0" applyNumberFormat="0" applyBorder="0" applyAlignment="0" applyProtection="0"/>
    <xf numFmtId="0" fontId="72" fillId="0" borderId="0" applyNumberFormat="0" applyFill="0" applyBorder="0" applyAlignment="0" applyProtection="0"/>
    <xf numFmtId="0" fontId="1" fillId="27" borderId="10" applyNumberFormat="0" applyFont="0" applyAlignment="0" applyProtection="0"/>
    <xf numFmtId="9" fontId="1" fillId="0" borderId="0" applyFont="0" applyFill="0" applyBorder="0" applyAlignment="0" applyProtection="0"/>
    <xf numFmtId="0" fontId="73" fillId="0" borderId="11" applyNumberFormat="0" applyFill="0" applyAlignment="0" applyProtection="0"/>
    <xf numFmtId="0" fontId="35" fillId="0" borderId="0">
      <alignment/>
      <protection/>
    </xf>
    <xf numFmtId="0" fontId="7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75" fillId="28" borderId="0" applyNumberFormat="0" applyBorder="0" applyAlignment="0" applyProtection="0"/>
  </cellStyleXfs>
  <cellXfs count="489">
    <xf numFmtId="0" fontId="0" fillId="0" borderId="0" xfId="0" applyFont="1" applyAlignment="1">
      <alignment/>
    </xf>
    <xf numFmtId="0" fontId="3" fillId="0" borderId="0" xfId="35" applyFont="1" applyAlignment="1" applyProtection="1">
      <alignment horizontal="left" vertical="center"/>
      <protection locked="0"/>
    </xf>
    <xf numFmtId="0" fontId="3" fillId="0" borderId="0" xfId="35" applyFont="1" applyProtection="1">
      <alignment/>
      <protection locked="0"/>
    </xf>
    <xf numFmtId="0" fontId="5" fillId="0" borderId="0" xfId="35" applyFont="1" applyFill="1" applyBorder="1" applyAlignment="1" applyProtection="1">
      <alignment horizontal="center"/>
      <protection locked="0"/>
    </xf>
    <xf numFmtId="0" fontId="2" fillId="0" borderId="0" xfId="35" applyProtection="1">
      <alignment/>
      <protection locked="0"/>
    </xf>
    <xf numFmtId="0" fontId="6" fillId="0" borderId="0" xfId="35" applyFont="1" applyFill="1" applyAlignment="1" applyProtection="1">
      <alignment horizontal="center"/>
      <protection locked="0"/>
    </xf>
    <xf numFmtId="0" fontId="3" fillId="0" borderId="0" xfId="35" applyFont="1" applyAlignment="1" applyProtection="1">
      <alignment horizontal="center"/>
      <protection locked="0"/>
    </xf>
    <xf numFmtId="0" fontId="9" fillId="0" borderId="0" xfId="35" applyFont="1" applyAlignment="1" applyProtection="1">
      <alignment horizontal="left" vertical="center" wrapText="1"/>
      <protection locked="0"/>
    </xf>
    <xf numFmtId="0" fontId="9" fillId="0" borderId="0" xfId="35" applyFont="1" applyAlignment="1" applyProtection="1">
      <alignment horizontal="center"/>
      <protection locked="0"/>
    </xf>
    <xf numFmtId="0" fontId="3" fillId="0" borderId="0" xfId="35" applyFont="1" applyBorder="1" applyProtection="1">
      <alignment/>
      <protection locked="0"/>
    </xf>
    <xf numFmtId="0" fontId="8" fillId="0" borderId="12" xfId="0" applyFont="1" applyBorder="1" applyAlignment="1">
      <alignment horizontal="center" vertical="center" wrapText="1"/>
    </xf>
    <xf numFmtId="0" fontId="8" fillId="29" borderId="12" xfId="35" applyFont="1" applyFill="1" applyBorder="1" applyAlignment="1" applyProtection="1">
      <alignment horizontal="center" vertical="center"/>
      <protection locked="0"/>
    </xf>
    <xf numFmtId="172" fontId="8" fillId="30" borderId="12" xfId="35" applyNumberFormat="1" applyFont="1" applyFill="1" applyBorder="1" applyAlignment="1" applyProtection="1">
      <alignment horizontal="left" vertical="center"/>
      <protection/>
    </xf>
    <xf numFmtId="0" fontId="8" fillId="0" borderId="12" xfId="35" applyFont="1" applyFill="1" applyBorder="1" applyProtection="1">
      <alignment/>
      <protection locked="0"/>
    </xf>
    <xf numFmtId="0" fontId="8" fillId="0" borderId="12" xfId="35" applyFont="1" applyFill="1" applyBorder="1" applyAlignment="1">
      <alignment wrapText="1"/>
      <protection/>
    </xf>
    <xf numFmtId="0" fontId="11" fillId="0" borderId="0" xfId="35" applyFont="1" applyFill="1" applyProtection="1">
      <alignment/>
      <protection locked="0"/>
    </xf>
    <xf numFmtId="172" fontId="11" fillId="0" borderId="0" xfId="35" applyNumberFormat="1" applyFont="1" applyFill="1" applyProtection="1">
      <alignment/>
      <protection locked="0"/>
    </xf>
    <xf numFmtId="0" fontId="12" fillId="0" borderId="0" xfId="35" applyFont="1" applyFill="1">
      <alignment/>
      <protection/>
    </xf>
    <xf numFmtId="0" fontId="8" fillId="0" borderId="12" xfId="35" applyFont="1" applyFill="1" applyBorder="1" applyAlignment="1">
      <alignment vertical="center"/>
      <protection/>
    </xf>
    <xf numFmtId="0" fontId="10" fillId="0" borderId="12" xfId="35" applyFont="1" applyFill="1" applyBorder="1" applyAlignment="1">
      <alignment vertical="center"/>
      <protection/>
    </xf>
    <xf numFmtId="0" fontId="10" fillId="0" borderId="12" xfId="35" applyNumberFormat="1" applyFont="1" applyFill="1" applyBorder="1" applyAlignment="1">
      <alignment wrapText="1"/>
      <protection/>
    </xf>
    <xf numFmtId="0" fontId="10" fillId="0" borderId="12" xfId="35" applyFont="1" applyFill="1" applyBorder="1" applyAlignment="1">
      <alignment wrapText="1"/>
      <protection/>
    </xf>
    <xf numFmtId="0" fontId="11" fillId="0" borderId="0" xfId="35" applyFont="1" applyFill="1" applyBorder="1" applyProtection="1">
      <alignment/>
      <protection locked="0"/>
    </xf>
    <xf numFmtId="0" fontId="3" fillId="0" borderId="0" xfId="35" applyFont="1" applyFill="1" applyProtection="1">
      <alignment/>
      <protection locked="0"/>
    </xf>
    <xf numFmtId="0" fontId="8" fillId="0" borderId="12" xfId="35" applyFont="1" applyFill="1" applyBorder="1" applyAlignment="1" applyProtection="1">
      <alignment vertical="top" wrapText="1" shrinkToFit="1"/>
      <protection locked="0"/>
    </xf>
    <xf numFmtId="0" fontId="10" fillId="0" borderId="12" xfId="35" applyFont="1" applyFill="1" applyBorder="1" applyAlignment="1">
      <alignment horizontal="justify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174" fontId="10" fillId="0" borderId="0" xfId="35" applyNumberFormat="1" applyFont="1" applyFill="1" applyBorder="1" applyProtection="1">
      <alignment/>
      <protection locked="0"/>
    </xf>
    <xf numFmtId="0" fontId="10" fillId="0" borderId="0" xfId="35" applyFont="1" applyFill="1" applyBorder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center" wrapText="1"/>
      <protection locked="0"/>
    </xf>
    <xf numFmtId="49" fontId="8" fillId="0" borderId="12" xfId="0" applyNumberFormat="1" applyFont="1" applyFill="1" applyBorder="1" applyAlignment="1" applyProtection="1">
      <alignment horizontal="center" wrapText="1"/>
      <protection locked="0"/>
    </xf>
    <xf numFmtId="0" fontId="8" fillId="0" borderId="0" xfId="35" applyFont="1" applyFill="1" applyBorder="1" applyProtection="1">
      <alignment/>
      <protection locked="0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35" applyNumberFormat="1" applyFont="1" applyFill="1" applyBorder="1" applyProtection="1">
      <alignment/>
      <protection locked="0"/>
    </xf>
    <xf numFmtId="0" fontId="8" fillId="0" borderId="0" xfId="35" applyFont="1" applyFill="1" applyBorder="1" applyAlignment="1" applyProtection="1">
      <alignment vertical="top" wrapText="1"/>
      <protection locked="0"/>
    </xf>
    <xf numFmtId="0" fontId="8" fillId="0" borderId="0" xfId="35" applyFont="1" applyFill="1" applyBorder="1" applyAlignment="1" applyProtection="1">
      <alignment horizontal="center" wrapText="1"/>
      <protection locked="0"/>
    </xf>
    <xf numFmtId="49" fontId="8" fillId="0" borderId="0" xfId="35" applyNumberFormat="1" applyFont="1" applyFill="1" applyBorder="1" applyAlignment="1" applyProtection="1">
      <alignment horizontal="center" wrapText="1"/>
      <protection locked="0"/>
    </xf>
    <xf numFmtId="172" fontId="8" fillId="0" borderId="0" xfId="35" applyNumberFormat="1" applyFont="1" applyFill="1" applyBorder="1" applyAlignment="1" applyProtection="1">
      <alignment wrapText="1"/>
      <protection locked="0"/>
    </xf>
    <xf numFmtId="0" fontId="18" fillId="0" borderId="12" xfId="35" applyFont="1" applyFill="1" applyBorder="1" applyAlignment="1" applyProtection="1">
      <alignment vertical="top" wrapText="1"/>
      <protection locked="0"/>
    </xf>
    <xf numFmtId="49" fontId="8" fillId="0" borderId="12" xfId="35" applyNumberFormat="1" applyFont="1" applyFill="1" applyBorder="1" applyAlignment="1" applyProtection="1">
      <alignment horizontal="center" wrapText="1"/>
      <protection locked="0"/>
    </xf>
    <xf numFmtId="49" fontId="10" fillId="0" borderId="12" xfId="35" applyNumberFormat="1" applyFont="1" applyFill="1" applyBorder="1" applyAlignment="1" applyProtection="1">
      <alignment horizontal="center" wrapText="1"/>
      <protection locked="0"/>
    </xf>
    <xf numFmtId="0" fontId="10" fillId="0" borderId="12" xfId="35" applyFont="1" applyFill="1" applyBorder="1" applyAlignment="1" applyProtection="1">
      <alignment vertical="top" wrapText="1"/>
      <protection locked="0"/>
    </xf>
    <xf numFmtId="0" fontId="10" fillId="0" borderId="12" xfId="35" applyFont="1" applyFill="1" applyBorder="1" applyAlignment="1" applyProtection="1">
      <alignment wrapText="1"/>
      <protection locked="0"/>
    </xf>
    <xf numFmtId="0" fontId="10" fillId="0" borderId="0" xfId="35" applyFont="1" applyFill="1" applyProtection="1">
      <alignment/>
      <protection locked="0"/>
    </xf>
    <xf numFmtId="49" fontId="10" fillId="0" borderId="0" xfId="35" applyNumberFormat="1" applyFont="1" applyFill="1" applyAlignment="1" applyProtection="1">
      <alignment horizontal="center"/>
      <protection locked="0"/>
    </xf>
    <xf numFmtId="173" fontId="10" fillId="0" borderId="0" xfId="0" applyNumberFormat="1" applyFont="1" applyFill="1" applyAlignment="1">
      <alignment/>
    </xf>
    <xf numFmtId="0" fontId="10" fillId="0" borderId="0" xfId="35" applyFont="1" applyFill="1" applyAlignment="1" applyProtection="1">
      <alignment vertical="top" wrapText="1"/>
      <protection locked="0"/>
    </xf>
    <xf numFmtId="0" fontId="10" fillId="0" borderId="12" xfId="35" applyFont="1" applyFill="1" applyBorder="1" applyAlignment="1" applyProtection="1">
      <alignment horizontal="center" vertical="top" wrapText="1"/>
      <protection locked="0"/>
    </xf>
    <xf numFmtId="49" fontId="10" fillId="0" borderId="12" xfId="35" applyNumberFormat="1" applyFont="1" applyFill="1" applyBorder="1" applyAlignment="1" applyProtection="1">
      <alignment horizontal="center"/>
      <protection locked="0"/>
    </xf>
    <xf numFmtId="174" fontId="10" fillId="0" borderId="0" xfId="0" applyNumberFormat="1" applyFont="1" applyFill="1" applyAlignment="1">
      <alignment/>
    </xf>
    <xf numFmtId="49" fontId="8" fillId="0" borderId="12" xfId="35" applyNumberFormat="1" applyFont="1" applyFill="1" applyBorder="1" applyAlignment="1" applyProtection="1">
      <alignment horizontal="center" vertical="center" wrapText="1"/>
      <protection locked="0"/>
    </xf>
    <xf numFmtId="49" fontId="8" fillId="0" borderId="12" xfId="35" applyNumberFormat="1" applyFont="1" applyFill="1" applyBorder="1" applyAlignment="1" applyProtection="1">
      <alignment horizontal="center" vertical="center"/>
      <protection locked="0"/>
    </xf>
    <xf numFmtId="174" fontId="8" fillId="0" borderId="0" xfId="0" applyNumberFormat="1" applyFont="1" applyFill="1" applyAlignment="1">
      <alignment/>
    </xf>
    <xf numFmtId="173" fontId="8" fillId="0" borderId="0" xfId="35" applyNumberFormat="1" applyFont="1" applyFill="1" applyBorder="1" applyProtection="1">
      <alignment/>
      <protection locked="0"/>
    </xf>
    <xf numFmtId="2" fontId="10" fillId="0" borderId="12" xfId="0" applyNumberFormat="1" applyFont="1" applyFill="1" applyBorder="1" applyAlignment="1" applyProtection="1">
      <alignment wrapText="1"/>
      <protection locked="0"/>
    </xf>
    <xf numFmtId="49" fontId="8" fillId="0" borderId="12" xfId="62" applyNumberFormat="1" applyFont="1" applyFill="1" applyBorder="1" applyAlignment="1">
      <alignment horizontal="center"/>
      <protection/>
    </xf>
    <xf numFmtId="49" fontId="10" fillId="0" borderId="12" xfId="62" applyNumberFormat="1" applyFont="1" applyFill="1" applyBorder="1" applyAlignment="1">
      <alignment horizontal="center"/>
      <protection/>
    </xf>
    <xf numFmtId="0" fontId="10" fillId="0" borderId="12" xfId="64" applyFont="1" applyFill="1" applyBorder="1" applyAlignment="1">
      <alignment horizontal="left" wrapText="1"/>
      <protection/>
    </xf>
    <xf numFmtId="49" fontId="8" fillId="0" borderId="12" xfId="64" applyNumberFormat="1" applyFont="1" applyFill="1" applyBorder="1" applyAlignment="1">
      <alignment horizontal="center"/>
      <protection/>
    </xf>
    <xf numFmtId="49" fontId="10" fillId="0" borderId="12" xfId="64" applyNumberFormat="1" applyFont="1" applyFill="1" applyBorder="1" applyAlignment="1">
      <alignment horizontal="center"/>
      <protection/>
    </xf>
    <xf numFmtId="49" fontId="8" fillId="0" borderId="12" xfId="35" applyNumberFormat="1" applyFont="1" applyFill="1" applyBorder="1" applyAlignment="1" applyProtection="1">
      <alignment horizontal="center"/>
      <protection locked="0"/>
    </xf>
    <xf numFmtId="174" fontId="8" fillId="0" borderId="0" xfId="35" applyNumberFormat="1" applyFont="1" applyFill="1" applyBorder="1" applyProtection="1">
      <alignment/>
      <protection locked="0"/>
    </xf>
    <xf numFmtId="0" fontId="8" fillId="0" borderId="12" xfId="62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wrapText="1"/>
      <protection/>
    </xf>
    <xf numFmtId="172" fontId="10" fillId="0" borderId="0" xfId="35" applyNumberFormat="1" applyFont="1" applyFill="1" applyProtection="1">
      <alignment/>
      <protection locked="0"/>
    </xf>
    <xf numFmtId="172" fontId="10" fillId="0" borderId="0" xfId="35" applyNumberFormat="1" applyFont="1" applyFill="1" applyAlignment="1" applyProtection="1">
      <alignment horizontal="right"/>
      <protection locked="0"/>
    </xf>
    <xf numFmtId="172" fontId="10" fillId="0" borderId="12" xfId="35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5" fillId="0" borderId="0" xfId="35" applyNumberFormat="1" applyFont="1" applyFill="1" applyBorder="1" applyAlignment="1" applyProtection="1">
      <alignment/>
      <protection locked="0"/>
    </xf>
    <xf numFmtId="49" fontId="5" fillId="0" borderId="0" xfId="35" applyNumberFormat="1" applyFont="1" applyFill="1" applyAlignment="1" applyProtection="1">
      <alignment/>
      <protection locked="0"/>
    </xf>
    <xf numFmtId="0" fontId="5" fillId="0" borderId="0" xfId="35" applyFont="1" applyFill="1" applyAlignment="1" applyProtection="1">
      <alignment/>
      <protection locked="0"/>
    </xf>
    <xf numFmtId="0" fontId="3" fillId="0" borderId="0" xfId="35" applyFont="1" applyAlignment="1" applyProtection="1">
      <alignment horizontal="right" vertical="center"/>
      <protection locked="0"/>
    </xf>
    <xf numFmtId="0" fontId="8" fillId="0" borderId="12" xfId="35" applyNumberFormat="1" applyFont="1" applyFill="1" applyBorder="1" applyAlignment="1">
      <alignment wrapText="1"/>
      <protection/>
    </xf>
    <xf numFmtId="0" fontId="10" fillId="0" borderId="12" xfId="35" applyNumberFormat="1" applyFont="1" applyFill="1" applyBorder="1" applyAlignment="1">
      <alignment horizontal="left" wrapText="1"/>
      <protection/>
    </xf>
    <xf numFmtId="172" fontId="5" fillId="0" borderId="12" xfId="35" applyNumberFormat="1" applyFont="1" applyFill="1" applyBorder="1" applyProtection="1">
      <alignment/>
      <protection locked="0"/>
    </xf>
    <xf numFmtId="172" fontId="4" fillId="0" borderId="12" xfId="35" applyNumberFormat="1" applyFont="1" applyFill="1" applyBorder="1" applyProtection="1">
      <alignment/>
      <protection locked="0"/>
    </xf>
    <xf numFmtId="172" fontId="4" fillId="0" borderId="12" xfId="34" applyNumberFormat="1" applyFont="1" applyFill="1" applyBorder="1" applyAlignment="1" applyProtection="1">
      <alignment horizontal="right" wrapText="1"/>
      <protection/>
    </xf>
    <xf numFmtId="172" fontId="5" fillId="0" borderId="12" xfId="34" applyNumberFormat="1" applyFont="1" applyFill="1" applyBorder="1" applyAlignment="1" applyProtection="1">
      <alignment horizontal="right" wrapText="1"/>
      <protection/>
    </xf>
    <xf numFmtId="172" fontId="4" fillId="0" borderId="12" xfId="35" applyNumberFormat="1" applyFont="1" applyFill="1" applyBorder="1" applyAlignment="1" applyProtection="1">
      <alignment horizontal="right"/>
      <protection/>
    </xf>
    <xf numFmtId="172" fontId="5" fillId="0" borderId="12" xfId="35" applyNumberFormat="1" applyFont="1" applyFill="1" applyBorder="1" applyAlignment="1" applyProtection="1">
      <alignment horizontal="right"/>
      <protection/>
    </xf>
    <xf numFmtId="172" fontId="4" fillId="0" borderId="12" xfId="35" applyNumberFormat="1" applyFont="1" applyFill="1" applyBorder="1" applyAlignment="1" applyProtection="1">
      <alignment horizontal="right"/>
      <protection locked="0"/>
    </xf>
    <xf numFmtId="172" fontId="5" fillId="0" borderId="12" xfId="35" applyNumberFormat="1" applyFont="1" applyFill="1" applyBorder="1" applyAlignment="1" applyProtection="1">
      <alignment horizontal="right"/>
      <protection locked="0"/>
    </xf>
    <xf numFmtId="0" fontId="8" fillId="0" borderId="12" xfId="35" applyFont="1" applyFill="1" applyBorder="1" applyAlignment="1">
      <alignment vertical="center" wrapText="1"/>
      <protection/>
    </xf>
    <xf numFmtId="0" fontId="10" fillId="0" borderId="12" xfId="35" applyFont="1" applyFill="1" applyBorder="1" applyAlignment="1">
      <alignment vertical="center" wrapText="1"/>
      <protection/>
    </xf>
    <xf numFmtId="0" fontId="3" fillId="0" borderId="12" xfId="35" applyFont="1" applyBorder="1" applyAlignment="1" applyProtection="1">
      <alignment horizontal="left" vertical="center"/>
      <protection locked="0"/>
    </xf>
    <xf numFmtId="0" fontId="8" fillId="0" borderId="12" xfId="35" applyFont="1" applyBorder="1" applyProtection="1">
      <alignment/>
      <protection locked="0"/>
    </xf>
    <xf numFmtId="49" fontId="5" fillId="0" borderId="0" xfId="35" applyNumberFormat="1" applyFont="1" applyFill="1" applyBorder="1" applyAlignment="1" applyProtection="1">
      <alignment horizontal="right"/>
      <protection locked="0"/>
    </xf>
    <xf numFmtId="0" fontId="5" fillId="0" borderId="0" xfId="35" applyFont="1" applyFill="1" applyAlignment="1" applyProtection="1">
      <alignment horizontal="right"/>
      <protection locked="0"/>
    </xf>
    <xf numFmtId="49" fontId="5" fillId="0" borderId="0" xfId="35" applyNumberFormat="1" applyFont="1" applyFill="1" applyAlignment="1" applyProtection="1">
      <alignment horizontal="right"/>
      <protection locked="0"/>
    </xf>
    <xf numFmtId="172" fontId="27" fillId="0" borderId="12" xfId="35" applyNumberFormat="1" applyFont="1" applyFill="1" applyBorder="1" applyAlignment="1" applyProtection="1">
      <alignment horizontal="right"/>
      <protection locked="0"/>
    </xf>
    <xf numFmtId="17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35" applyFont="1" applyFill="1" applyBorder="1" applyProtection="1">
      <alignment/>
      <protection locked="0"/>
    </xf>
    <xf numFmtId="0" fontId="28" fillId="0" borderId="12" xfId="64" applyFont="1" applyFill="1" applyBorder="1" applyAlignment="1">
      <alignment horizontal="left" wrapText="1"/>
      <protection/>
    </xf>
    <xf numFmtId="49" fontId="13" fillId="0" borderId="12" xfId="35" applyNumberFormat="1" applyFont="1" applyFill="1" applyBorder="1" applyAlignment="1" applyProtection="1">
      <alignment horizontal="center" wrapText="1"/>
      <protection locked="0"/>
    </xf>
    <xf numFmtId="49" fontId="18" fillId="0" borderId="12" xfId="35" applyNumberFormat="1" applyFont="1" applyFill="1" applyBorder="1" applyAlignment="1" applyProtection="1">
      <alignment horizontal="center" wrapText="1"/>
      <protection locked="0"/>
    </xf>
    <xf numFmtId="49" fontId="18" fillId="0" borderId="12" xfId="0" applyNumberFormat="1" applyFont="1" applyFill="1" applyBorder="1" applyAlignment="1" applyProtection="1">
      <alignment horizontal="center" wrapText="1"/>
      <protection locked="0"/>
    </xf>
    <xf numFmtId="175" fontId="3" fillId="0" borderId="0" xfId="35" applyNumberFormat="1" applyFont="1" applyProtection="1">
      <alignment/>
      <protection locked="0"/>
    </xf>
    <xf numFmtId="4" fontId="5" fillId="0" borderId="0" xfId="35" applyNumberFormat="1" applyFont="1" applyFill="1" applyBorder="1" applyAlignment="1" applyProtection="1">
      <alignment horizontal="right"/>
      <protection locked="0"/>
    </xf>
    <xf numFmtId="4" fontId="5" fillId="0" borderId="0" xfId="35" applyNumberFormat="1" applyFont="1" applyFill="1" applyBorder="1" applyAlignment="1" applyProtection="1">
      <alignment/>
      <protection locked="0"/>
    </xf>
    <xf numFmtId="175" fontId="3" fillId="0" borderId="0" xfId="35" applyNumberFormat="1" applyFont="1" applyBorder="1" applyProtection="1">
      <alignment/>
      <protection locked="0"/>
    </xf>
    <xf numFmtId="2" fontId="10" fillId="0" borderId="12" xfId="0" applyNumberFormat="1" applyFont="1" applyFill="1" applyBorder="1" applyAlignment="1" applyProtection="1">
      <alignment vertical="top" wrapText="1"/>
      <protection locked="0"/>
    </xf>
    <xf numFmtId="49" fontId="22" fillId="0" borderId="12" xfId="0" applyNumberFormat="1" applyFont="1" applyFill="1" applyBorder="1" applyAlignment="1" applyProtection="1">
      <alignment horizontal="center" wrapText="1"/>
      <protection locked="0"/>
    </xf>
    <xf numFmtId="174" fontId="5" fillId="0" borderId="12" xfId="34" applyNumberFormat="1" applyFont="1" applyFill="1" applyBorder="1" applyAlignment="1" applyProtection="1">
      <alignment horizontal="right" wrapText="1"/>
      <protection/>
    </xf>
    <xf numFmtId="174" fontId="5" fillId="0" borderId="12" xfId="35" applyNumberFormat="1" applyFont="1" applyFill="1" applyBorder="1" applyAlignment="1" applyProtection="1">
      <alignment horizontal="right"/>
      <protection locked="0"/>
    </xf>
    <xf numFmtId="174" fontId="4" fillId="0" borderId="12" xfId="35" applyNumberFormat="1" applyFont="1" applyFill="1" applyBorder="1" applyAlignment="1" applyProtection="1">
      <alignment horizontal="right"/>
      <protection locked="0"/>
    </xf>
    <xf numFmtId="174" fontId="5" fillId="0" borderId="12" xfId="35" applyNumberFormat="1" applyFont="1" applyFill="1" applyBorder="1" applyAlignment="1" applyProtection="1">
      <alignment horizontal="right"/>
      <protection/>
    </xf>
    <xf numFmtId="0" fontId="10" fillId="0" borderId="0" xfId="35" applyFont="1" applyFill="1" applyBorder="1" applyAlignment="1" applyProtection="1">
      <alignment vertical="top" wrapText="1"/>
      <protection locked="0"/>
    </xf>
    <xf numFmtId="0" fontId="10" fillId="0" borderId="0" xfId="35" applyFont="1" applyFill="1" applyBorder="1" applyAlignment="1" applyProtection="1">
      <alignment horizontal="center" wrapText="1"/>
      <protection locked="0"/>
    </xf>
    <xf numFmtId="49" fontId="10" fillId="0" borderId="0" xfId="35" applyNumberFormat="1" applyFont="1" applyFill="1" applyBorder="1" applyAlignment="1" applyProtection="1">
      <alignment horizontal="center" wrapText="1"/>
      <protection locked="0"/>
    </xf>
    <xf numFmtId="172" fontId="10" fillId="0" borderId="0" xfId="35" applyNumberFormat="1" applyFont="1" applyFill="1" applyBorder="1" applyAlignment="1" applyProtection="1">
      <alignment wrapText="1"/>
      <protection locked="0"/>
    </xf>
    <xf numFmtId="172" fontId="10" fillId="0" borderId="0" xfId="35" applyNumberFormat="1" applyFont="1" applyFill="1" applyBorder="1" applyProtection="1">
      <alignment/>
      <protection locked="0"/>
    </xf>
    <xf numFmtId="174" fontId="4" fillId="0" borderId="12" xfId="35" applyNumberFormat="1" applyFont="1" applyFill="1" applyBorder="1" applyProtection="1">
      <alignment/>
      <protection locked="0"/>
    </xf>
    <xf numFmtId="174" fontId="5" fillId="0" borderId="12" xfId="35" applyNumberFormat="1" applyFont="1" applyFill="1" applyBorder="1" applyProtection="1">
      <alignment/>
      <protection locked="0"/>
    </xf>
    <xf numFmtId="1" fontId="10" fillId="0" borderId="12" xfId="0" applyNumberFormat="1" applyFont="1" applyFill="1" applyBorder="1" applyAlignment="1" applyProtection="1">
      <alignment horizontal="center" wrapText="1"/>
      <protection locked="0"/>
    </xf>
    <xf numFmtId="1" fontId="10" fillId="0" borderId="12" xfId="35" applyNumberFormat="1" applyFont="1" applyFill="1" applyBorder="1" applyAlignment="1" applyProtection="1">
      <alignment horizontal="center"/>
      <protection locked="0"/>
    </xf>
    <xf numFmtId="1" fontId="10" fillId="0" borderId="0" xfId="35" applyNumberFormat="1" applyFont="1" applyFill="1" applyAlignment="1" applyProtection="1">
      <alignment horizontal="center"/>
      <protection locked="0"/>
    </xf>
    <xf numFmtId="49" fontId="10" fillId="0" borderId="0" xfId="35" applyNumberFormat="1" applyFont="1" applyFill="1" applyProtection="1">
      <alignment/>
      <protection locked="0"/>
    </xf>
    <xf numFmtId="1" fontId="8" fillId="0" borderId="12" xfId="35" applyNumberFormat="1" applyFont="1" applyFill="1" applyBorder="1" applyAlignment="1" applyProtection="1">
      <alignment horizontal="center" wrapText="1"/>
      <protection locked="0"/>
    </xf>
    <xf numFmtId="49" fontId="10" fillId="0" borderId="12" xfId="35" applyNumberFormat="1" applyFont="1" applyFill="1" applyBorder="1" applyAlignment="1" applyProtection="1">
      <alignment wrapText="1"/>
      <protection locked="0"/>
    </xf>
    <xf numFmtId="1" fontId="10" fillId="0" borderId="12" xfId="35" applyNumberFormat="1" applyFont="1" applyFill="1" applyBorder="1" applyAlignment="1" applyProtection="1">
      <alignment horizontal="center" wrapText="1"/>
      <protection locked="0"/>
    </xf>
    <xf numFmtId="1" fontId="8" fillId="0" borderId="12" xfId="62" applyNumberFormat="1" applyFont="1" applyFill="1" applyBorder="1" applyAlignment="1">
      <alignment horizontal="center"/>
      <protection/>
    </xf>
    <xf numFmtId="1" fontId="10" fillId="0" borderId="12" xfId="62" applyNumberFormat="1" applyFont="1" applyFill="1" applyBorder="1" applyAlignment="1">
      <alignment horizontal="center"/>
      <protection/>
    </xf>
    <xf numFmtId="0" fontId="10" fillId="0" borderId="12" xfId="62" applyFont="1" applyFill="1" applyBorder="1" applyAlignment="1">
      <alignment horizontal="left" wrapText="1"/>
      <protection/>
    </xf>
    <xf numFmtId="1" fontId="10" fillId="0" borderId="12" xfId="64" applyNumberFormat="1" applyFont="1" applyFill="1" applyBorder="1" applyAlignment="1">
      <alignment horizontal="center" wrapText="1"/>
      <protection/>
    </xf>
    <xf numFmtId="1" fontId="10" fillId="0" borderId="12" xfId="62" applyNumberFormat="1" applyFont="1" applyFill="1" applyBorder="1" applyAlignment="1">
      <alignment horizontal="center" wrapText="1"/>
      <protection/>
    </xf>
    <xf numFmtId="174" fontId="23" fillId="0" borderId="12" xfId="34" applyNumberFormat="1" applyFont="1" applyFill="1" applyBorder="1" applyAlignment="1" applyProtection="1">
      <alignment horizontal="right" wrapText="1"/>
      <protection/>
    </xf>
    <xf numFmtId="1" fontId="8" fillId="0" borderId="12" xfId="64" applyNumberFormat="1" applyFont="1" applyFill="1" applyBorder="1" applyAlignment="1">
      <alignment horizontal="center" wrapText="1"/>
      <protection/>
    </xf>
    <xf numFmtId="49" fontId="22" fillId="0" borderId="12" xfId="35" applyNumberFormat="1" applyFont="1" applyFill="1" applyBorder="1" applyAlignment="1" applyProtection="1">
      <alignment horizontal="center" wrapText="1"/>
      <protection locked="0"/>
    </xf>
    <xf numFmtId="0" fontId="22" fillId="0" borderId="12" xfId="35" applyFont="1" applyFill="1" applyBorder="1" applyAlignment="1" applyProtection="1">
      <alignment vertical="top" wrapText="1"/>
      <protection locked="0"/>
    </xf>
    <xf numFmtId="174" fontId="22" fillId="0" borderId="0" xfId="35" applyNumberFormat="1" applyFont="1" applyFill="1" applyBorder="1" applyProtection="1">
      <alignment/>
      <protection locked="0"/>
    </xf>
    <xf numFmtId="0" fontId="22" fillId="0" borderId="0" xfId="35" applyFont="1" applyFill="1" applyBorder="1" applyProtection="1">
      <alignment/>
      <protection locked="0"/>
    </xf>
    <xf numFmtId="1" fontId="22" fillId="0" borderId="12" xfId="35" applyNumberFormat="1" applyFont="1" applyFill="1" applyBorder="1" applyAlignment="1" applyProtection="1">
      <alignment horizontal="center"/>
      <protection locked="0"/>
    </xf>
    <xf numFmtId="1" fontId="22" fillId="0" borderId="12" xfId="35" applyNumberFormat="1" applyFont="1" applyFill="1" applyBorder="1" applyAlignment="1" applyProtection="1">
      <alignment horizontal="center" wrapText="1"/>
      <protection locked="0"/>
    </xf>
    <xf numFmtId="1" fontId="22" fillId="0" borderId="12" xfId="0" applyNumberFormat="1" applyFont="1" applyFill="1" applyBorder="1" applyAlignment="1" applyProtection="1">
      <alignment horizontal="center" wrapText="1"/>
      <protection locked="0"/>
    </xf>
    <xf numFmtId="2" fontId="22" fillId="0" borderId="12" xfId="0" applyNumberFormat="1" applyFont="1" applyFill="1" applyBorder="1" applyAlignment="1" applyProtection="1">
      <alignment wrapText="1"/>
      <protection locked="0"/>
    </xf>
    <xf numFmtId="174" fontId="23" fillId="0" borderId="12" xfId="35" applyNumberFormat="1" applyFont="1" applyFill="1" applyBorder="1" applyAlignment="1" applyProtection="1">
      <alignment horizontal="right"/>
      <protection/>
    </xf>
    <xf numFmtId="174" fontId="23" fillId="0" borderId="12" xfId="35" applyNumberFormat="1" applyFont="1" applyFill="1" applyBorder="1" applyAlignment="1" applyProtection="1">
      <alignment horizontal="right"/>
      <protection locked="0"/>
    </xf>
    <xf numFmtId="1" fontId="22" fillId="0" borderId="12" xfId="62" applyNumberFormat="1" applyFont="1" applyFill="1" applyBorder="1" applyAlignment="1">
      <alignment horizontal="center"/>
      <protection/>
    </xf>
    <xf numFmtId="49" fontId="22" fillId="0" borderId="12" xfId="62" applyNumberFormat="1" applyFont="1" applyFill="1" applyBorder="1" applyAlignment="1">
      <alignment horizontal="center"/>
      <protection/>
    </xf>
    <xf numFmtId="172" fontId="22" fillId="0" borderId="0" xfId="35" applyNumberFormat="1" applyFont="1" applyFill="1" applyBorder="1" applyProtection="1">
      <alignment/>
      <protection locked="0"/>
    </xf>
    <xf numFmtId="0" fontId="22" fillId="0" borderId="0" xfId="35" applyFont="1" applyFill="1" applyBorder="1" applyAlignment="1" applyProtection="1">
      <alignment vertical="top" wrapText="1"/>
      <protection locked="0"/>
    </xf>
    <xf numFmtId="0" fontId="22" fillId="0" borderId="0" xfId="35" applyFont="1" applyFill="1" applyBorder="1" applyAlignment="1" applyProtection="1">
      <alignment horizontal="center" wrapText="1"/>
      <protection locked="0"/>
    </xf>
    <xf numFmtId="49" fontId="22" fillId="0" borderId="0" xfId="35" applyNumberFormat="1" applyFont="1" applyFill="1" applyBorder="1" applyAlignment="1" applyProtection="1">
      <alignment horizontal="center" wrapText="1"/>
      <protection locked="0"/>
    </xf>
    <xf numFmtId="172" fontId="22" fillId="0" borderId="0" xfId="35" applyNumberFormat="1" applyFont="1" applyFill="1" applyBorder="1" applyAlignment="1" applyProtection="1">
      <alignment wrapText="1"/>
      <protection locked="0"/>
    </xf>
    <xf numFmtId="0" fontId="22" fillId="0" borderId="12" xfId="64" applyFont="1" applyFill="1" applyBorder="1" applyAlignment="1">
      <alignment horizontal="left" wrapText="1"/>
      <protection/>
    </xf>
    <xf numFmtId="49" fontId="22" fillId="0" borderId="12" xfId="64" applyNumberFormat="1" applyFont="1" applyFill="1" applyBorder="1" applyAlignment="1">
      <alignment horizontal="center"/>
      <protection/>
    </xf>
    <xf numFmtId="1" fontId="22" fillId="0" borderId="12" xfId="64" applyNumberFormat="1" applyFont="1" applyFill="1" applyBorder="1" applyAlignment="1">
      <alignment horizontal="center" wrapText="1"/>
      <protection/>
    </xf>
    <xf numFmtId="1" fontId="22" fillId="0" borderId="12" xfId="62" applyNumberFormat="1" applyFont="1" applyFill="1" applyBorder="1" applyAlignment="1">
      <alignment horizontal="center" wrapText="1"/>
      <protection/>
    </xf>
    <xf numFmtId="174" fontId="23" fillId="0" borderId="12" xfId="35" applyNumberFormat="1" applyFont="1" applyFill="1" applyBorder="1" applyProtection="1">
      <alignment/>
      <protection locked="0"/>
    </xf>
    <xf numFmtId="2" fontId="22" fillId="0" borderId="12" xfId="0" applyNumberFormat="1" applyFont="1" applyFill="1" applyBorder="1" applyAlignment="1" applyProtection="1">
      <alignment wrapText="1" shrinkToFit="1"/>
      <protection locked="0"/>
    </xf>
    <xf numFmtId="174" fontId="5" fillId="0" borderId="0" xfId="35" applyNumberFormat="1" applyFont="1" applyFill="1" applyProtection="1">
      <alignment/>
      <protection locked="0"/>
    </xf>
    <xf numFmtId="174" fontId="5" fillId="0" borderId="0" xfId="35" applyNumberFormat="1" applyFont="1" applyFill="1" applyAlignment="1" applyProtection="1">
      <alignment horizontal="right"/>
      <protection locked="0"/>
    </xf>
    <xf numFmtId="174" fontId="5" fillId="0" borderId="12" xfId="35" applyNumberFormat="1" applyFont="1" applyFill="1" applyBorder="1" applyAlignment="1" applyProtection="1">
      <alignment horizontal="center"/>
      <protection locked="0"/>
    </xf>
    <xf numFmtId="174" fontId="5" fillId="0" borderId="12" xfId="0" applyNumberFormat="1" applyFont="1" applyFill="1" applyBorder="1" applyAlignment="1">
      <alignment/>
    </xf>
    <xf numFmtId="49" fontId="18" fillId="0" borderId="12" xfId="62" applyNumberFormat="1" applyFont="1" applyFill="1" applyBorder="1" applyAlignment="1">
      <alignment horizontal="center"/>
      <protection/>
    </xf>
    <xf numFmtId="1" fontId="18" fillId="0" borderId="12" xfId="62" applyNumberFormat="1" applyFont="1" applyFill="1" applyBorder="1" applyAlignment="1">
      <alignment horizontal="center" wrapText="1"/>
      <protection/>
    </xf>
    <xf numFmtId="174" fontId="24" fillId="0" borderId="12" xfId="35" applyNumberFormat="1" applyFont="1" applyFill="1" applyBorder="1" applyAlignment="1" applyProtection="1">
      <alignment horizontal="right"/>
      <protection/>
    </xf>
    <xf numFmtId="0" fontId="18" fillId="0" borderId="0" xfId="35" applyFont="1" applyFill="1" applyBorder="1" applyProtection="1">
      <alignment/>
      <protection locked="0"/>
    </xf>
    <xf numFmtId="2" fontId="18" fillId="0" borderId="12" xfId="0" applyNumberFormat="1" applyFont="1" applyFill="1" applyBorder="1" applyAlignment="1" applyProtection="1">
      <alignment wrapText="1"/>
      <protection locked="0"/>
    </xf>
    <xf numFmtId="1" fontId="18" fillId="0" borderId="12" xfId="35" applyNumberFormat="1" applyFont="1" applyFill="1" applyBorder="1" applyAlignment="1" applyProtection="1">
      <alignment horizontal="center" wrapText="1"/>
      <protection locked="0"/>
    </xf>
    <xf numFmtId="174" fontId="24" fillId="0" borderId="12" xfId="35" applyNumberFormat="1" applyFont="1" applyFill="1" applyBorder="1" applyAlignment="1" applyProtection="1">
      <alignment horizontal="right"/>
      <protection locked="0"/>
    </xf>
    <xf numFmtId="0" fontId="18" fillId="0" borderId="12" xfId="64" applyFont="1" applyFill="1" applyBorder="1" applyAlignment="1">
      <alignment horizontal="left" wrapText="1"/>
      <protection/>
    </xf>
    <xf numFmtId="0" fontId="29" fillId="0" borderId="12" xfId="64" applyFont="1" applyFill="1" applyBorder="1" applyAlignment="1">
      <alignment horizontal="left" wrapText="1"/>
      <protection/>
    </xf>
    <xf numFmtId="49" fontId="30" fillId="0" borderId="12" xfId="35" applyNumberFormat="1" applyFont="1" applyFill="1" applyBorder="1" applyAlignment="1" applyProtection="1">
      <alignment horizontal="center" wrapText="1"/>
      <protection locked="0"/>
    </xf>
    <xf numFmtId="1" fontId="30" fillId="0" borderId="12" xfId="35" applyNumberFormat="1" applyFont="1" applyFill="1" applyBorder="1" applyAlignment="1" applyProtection="1">
      <alignment horizontal="center"/>
      <protection locked="0"/>
    </xf>
    <xf numFmtId="174" fontId="31" fillId="0" borderId="12" xfId="0" applyNumberFormat="1" applyFont="1" applyFill="1" applyBorder="1" applyAlignment="1">
      <alignment/>
    </xf>
    <xf numFmtId="0" fontId="32" fillId="0" borderId="0" xfId="35" applyFont="1" applyFill="1" applyBorder="1" applyProtection="1">
      <alignment/>
      <protection locked="0"/>
    </xf>
    <xf numFmtId="174" fontId="23" fillId="0" borderId="12" xfId="0" applyNumberFormat="1" applyFont="1" applyFill="1" applyBorder="1" applyAlignment="1">
      <alignment/>
    </xf>
    <xf numFmtId="1" fontId="18" fillId="0" borderId="12" xfId="62" applyNumberFormat="1" applyFont="1" applyFill="1" applyBorder="1" applyAlignment="1">
      <alignment horizontal="center"/>
      <protection/>
    </xf>
    <xf numFmtId="0" fontId="10" fillId="0" borderId="12" xfId="35" applyNumberFormat="1" applyFont="1" applyFill="1" applyBorder="1" applyAlignment="1">
      <alignment vertical="center" wrapText="1"/>
      <protection/>
    </xf>
    <xf numFmtId="175" fontId="12" fillId="0" borderId="0" xfId="35" applyNumberFormat="1" applyFont="1" applyFill="1">
      <alignment/>
      <protection/>
    </xf>
    <xf numFmtId="174" fontId="12" fillId="0" borderId="0" xfId="35" applyNumberFormat="1" applyFont="1" applyFill="1">
      <alignment/>
      <protection/>
    </xf>
    <xf numFmtId="0" fontId="8" fillId="0" borderId="12" xfId="35" applyFont="1" applyFill="1" applyBorder="1" applyAlignment="1">
      <alignment horizontal="justify" wrapText="1"/>
      <protection/>
    </xf>
    <xf numFmtId="0" fontId="33" fillId="0" borderId="12" xfId="64" applyFont="1" applyFill="1" applyBorder="1" applyAlignment="1">
      <alignment horizontal="left" wrapText="1"/>
      <protection/>
    </xf>
    <xf numFmtId="49" fontId="26" fillId="0" borderId="12" xfId="35" applyNumberFormat="1" applyFont="1" applyFill="1" applyBorder="1" applyAlignment="1" applyProtection="1">
      <alignment horizontal="center" wrapText="1"/>
      <protection locked="0"/>
    </xf>
    <xf numFmtId="172" fontId="34" fillId="0" borderId="12" xfId="35" applyNumberFormat="1" applyFont="1" applyFill="1" applyBorder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25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Border="1" applyAlignment="1">
      <alignment horizontal="left" vertical="top" wrapText="1"/>
    </xf>
    <xf numFmtId="172" fontId="8" fillId="0" borderId="12" xfId="0" applyNumberFormat="1" applyFont="1" applyFill="1" applyBorder="1" applyAlignment="1">
      <alignment horizontal="right"/>
    </xf>
    <xf numFmtId="4" fontId="8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" fontId="27" fillId="0" borderId="12" xfId="35" applyNumberFormat="1" applyFont="1" applyFill="1" applyBorder="1" applyAlignment="1" applyProtection="1">
      <alignment horizontal="right"/>
      <protection locked="0"/>
    </xf>
    <xf numFmtId="1" fontId="13" fillId="0" borderId="12" xfId="35" applyNumberFormat="1" applyFont="1" applyFill="1" applyBorder="1" applyAlignment="1" applyProtection="1">
      <alignment horizontal="right"/>
      <protection locked="0"/>
    </xf>
    <xf numFmtId="0" fontId="8" fillId="31" borderId="12" xfId="35" applyFont="1" applyFill="1" applyBorder="1" applyAlignment="1" applyProtection="1">
      <alignment vertical="top" wrapText="1" shrinkToFit="1"/>
      <protection locked="0"/>
    </xf>
    <xf numFmtId="0" fontId="10" fillId="29" borderId="12" xfId="35" applyFont="1" applyFill="1" applyBorder="1" applyAlignment="1">
      <alignment wrapText="1"/>
      <protection/>
    </xf>
    <xf numFmtId="49" fontId="10" fillId="0" borderId="13" xfId="35" applyNumberFormat="1" applyFont="1" applyFill="1" applyBorder="1" applyAlignment="1" applyProtection="1">
      <alignment horizontal="center" wrapText="1"/>
      <protection locked="0"/>
    </xf>
    <xf numFmtId="0" fontId="13" fillId="0" borderId="12" xfId="0" applyFont="1" applyBorder="1" applyAlignment="1">
      <alignment horizontal="justify" vertical="top" wrapText="1"/>
    </xf>
    <xf numFmtId="0" fontId="18" fillId="0" borderId="12" xfId="35" applyNumberFormat="1" applyFont="1" applyFill="1" applyBorder="1" applyAlignment="1" applyProtection="1">
      <alignment vertical="top" wrapText="1"/>
      <protection locked="0"/>
    </xf>
    <xf numFmtId="0" fontId="10" fillId="0" borderId="12" xfId="0" applyFont="1" applyFill="1" applyBorder="1" applyAlignment="1">
      <alignment horizontal="justify" vertical="center" wrapText="1"/>
    </xf>
    <xf numFmtId="0" fontId="10" fillId="0" borderId="12" xfId="35" applyFont="1" applyFill="1" applyBorder="1" applyProtection="1">
      <alignment/>
      <protection locked="0"/>
    </xf>
    <xf numFmtId="0" fontId="10" fillId="0" borderId="12" xfId="35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wrapText="1"/>
    </xf>
    <xf numFmtId="172" fontId="7" fillId="0" borderId="0" xfId="35" applyNumberFormat="1" applyFont="1" applyFill="1" applyBorder="1" applyAlignment="1" applyProtection="1">
      <alignment horizontal="right"/>
      <protection locked="0"/>
    </xf>
    <xf numFmtId="172" fontId="14" fillId="29" borderId="12" xfId="35" applyNumberFormat="1" applyFont="1" applyFill="1" applyBorder="1" applyAlignment="1" applyProtection="1">
      <alignment horizontal="center" vertical="center"/>
      <protection locked="0"/>
    </xf>
    <xf numFmtId="172" fontId="14" fillId="0" borderId="12" xfId="35" applyNumberFormat="1" applyFont="1" applyFill="1" applyBorder="1" applyProtection="1">
      <alignment/>
      <protection/>
    </xf>
    <xf numFmtId="172" fontId="6" fillId="0" borderId="12" xfId="35" applyNumberFormat="1" applyFont="1" applyFill="1" applyBorder="1" applyProtection="1">
      <alignment/>
      <protection/>
    </xf>
    <xf numFmtId="172" fontId="6" fillId="0" borderId="12" xfId="35" applyNumberFormat="1" applyFont="1" applyFill="1" applyBorder="1" applyProtection="1">
      <alignment/>
      <protection locked="0"/>
    </xf>
    <xf numFmtId="172" fontId="14" fillId="0" borderId="12" xfId="35" applyNumberFormat="1" applyFont="1" applyFill="1" applyBorder="1" applyProtection="1">
      <alignment/>
      <protection locked="0"/>
    </xf>
    <xf numFmtId="172" fontId="3" fillId="0" borderId="0" xfId="35" applyNumberFormat="1" applyFont="1" applyFill="1" applyProtection="1">
      <alignment/>
      <protection locked="0"/>
    </xf>
    <xf numFmtId="0" fontId="10" fillId="0" borderId="12" xfId="0" applyFont="1" applyFill="1" applyBorder="1" applyAlignment="1">
      <alignment horizontal="left" vertical="justify" wrapText="1"/>
    </xf>
    <xf numFmtId="174" fontId="4" fillId="0" borderId="12" xfId="35" applyNumberFormat="1" applyFont="1" applyFill="1" applyBorder="1" applyAlignment="1" applyProtection="1">
      <alignment horizontal="right"/>
      <protection/>
    </xf>
    <xf numFmtId="172" fontId="14" fillId="30" borderId="12" xfId="35" applyNumberFormat="1" applyFont="1" applyFill="1" applyBorder="1" applyAlignment="1" applyProtection="1">
      <alignment horizontal="right" vertical="center"/>
      <protection/>
    </xf>
    <xf numFmtId="1" fontId="8" fillId="0" borderId="12" xfId="62" applyNumberFormat="1" applyFont="1" applyFill="1" applyBorder="1" applyAlignment="1">
      <alignment horizontal="center" wrapText="1"/>
      <protection/>
    </xf>
    <xf numFmtId="172" fontId="10" fillId="0" borderId="0" xfId="0" applyNumberFormat="1" applyFont="1" applyFill="1" applyAlignment="1">
      <alignment/>
    </xf>
    <xf numFmtId="172" fontId="8" fillId="0" borderId="12" xfId="35" applyNumberFormat="1" applyFont="1" applyFill="1" applyBorder="1" applyProtection="1">
      <alignment/>
      <protection locked="0"/>
    </xf>
    <xf numFmtId="172" fontId="10" fillId="0" borderId="12" xfId="35" applyNumberFormat="1" applyFont="1" applyFill="1" applyBorder="1" applyProtection="1">
      <alignment/>
      <protection locked="0"/>
    </xf>
    <xf numFmtId="172" fontId="4" fillId="0" borderId="12" xfId="35" applyNumberFormat="1" applyFont="1" applyFill="1" applyBorder="1" applyAlignment="1" applyProtection="1">
      <alignment horizontal="center" vertical="center"/>
      <protection/>
    </xf>
    <xf numFmtId="0" fontId="13" fillId="0" borderId="12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0" fontId="13" fillId="0" borderId="0" xfId="0" applyFont="1" applyAlignment="1">
      <alignment horizontal="justify"/>
    </xf>
    <xf numFmtId="0" fontId="13" fillId="0" borderId="12" xfId="0" applyFont="1" applyBorder="1" applyAlignment="1">
      <alignment horizontal="justify" vertical="top" wrapText="1"/>
    </xf>
    <xf numFmtId="0" fontId="26" fillId="0" borderId="1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justify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wrapText="1"/>
    </xf>
    <xf numFmtId="181" fontId="8" fillId="0" borderId="12" xfId="64" applyNumberFormat="1" applyFont="1" applyFill="1" applyBorder="1" applyAlignment="1">
      <alignment horizontal="center"/>
      <protection/>
    </xf>
    <xf numFmtId="181" fontId="22" fillId="0" borderId="12" xfId="62" applyNumberFormat="1" applyFont="1" applyFill="1" applyBorder="1" applyAlignment="1">
      <alignment horizontal="center"/>
      <protection/>
    </xf>
    <xf numFmtId="181" fontId="10" fillId="0" borderId="12" xfId="62" applyNumberFormat="1" applyFont="1" applyFill="1" applyBorder="1" applyAlignment="1">
      <alignment horizontal="center"/>
      <protection/>
    </xf>
    <xf numFmtId="2" fontId="11" fillId="0" borderId="0" xfId="35" applyNumberFormat="1" applyFont="1" applyFill="1" applyProtection="1">
      <alignment/>
      <protection locked="0"/>
    </xf>
    <xf numFmtId="181" fontId="8" fillId="0" borderId="12" xfId="62" applyNumberFormat="1" applyFont="1" applyFill="1" applyBorder="1" applyAlignment="1">
      <alignment horizontal="center"/>
      <protection/>
    </xf>
    <xf numFmtId="2" fontId="3" fillId="0" borderId="0" xfId="35" applyNumberFormat="1" applyFont="1" applyProtection="1">
      <alignment/>
      <protection locked="0"/>
    </xf>
    <xf numFmtId="0" fontId="14" fillId="0" borderId="12" xfId="35" applyFont="1" applyBorder="1" applyProtection="1">
      <alignment/>
      <protection locked="0"/>
    </xf>
    <xf numFmtId="2" fontId="10" fillId="29" borderId="12" xfId="0" applyNumberFormat="1" applyFont="1" applyFill="1" applyBorder="1" applyAlignment="1" applyProtection="1">
      <alignment wrapText="1"/>
      <protection locked="0"/>
    </xf>
    <xf numFmtId="49" fontId="13" fillId="0" borderId="12" xfId="35" applyNumberFormat="1" applyFont="1" applyFill="1" applyBorder="1" applyAlignment="1" applyProtection="1">
      <alignment horizontal="center" wrapText="1"/>
      <protection locked="0"/>
    </xf>
    <xf numFmtId="49" fontId="26" fillId="0" borderId="12" xfId="35" applyNumberFormat="1" applyFont="1" applyFill="1" applyBorder="1" applyAlignment="1" applyProtection="1">
      <alignment horizontal="center" wrapText="1"/>
      <protection locked="0"/>
    </xf>
    <xf numFmtId="0" fontId="47" fillId="29" borderId="0" xfId="0" applyFont="1" applyFill="1" applyAlignment="1">
      <alignment/>
    </xf>
    <xf numFmtId="0" fontId="48" fillId="29" borderId="0" xfId="0" applyFont="1" applyFill="1" applyAlignment="1">
      <alignment/>
    </xf>
    <xf numFmtId="0" fontId="10" fillId="29" borderId="0" xfId="35" applyFont="1" applyFill="1" applyAlignment="1" applyProtection="1">
      <alignment horizontal="right"/>
      <protection locked="0"/>
    </xf>
    <xf numFmtId="0" fontId="10" fillId="29" borderId="0" xfId="35" applyFont="1" applyFill="1" applyProtection="1">
      <alignment/>
      <protection locked="0"/>
    </xf>
    <xf numFmtId="0" fontId="10" fillId="29" borderId="12" xfId="35" applyFont="1" applyFill="1" applyBorder="1" applyAlignment="1" applyProtection="1">
      <alignment horizontal="center" vertical="top" wrapText="1"/>
      <protection locked="0"/>
    </xf>
    <xf numFmtId="0" fontId="8" fillId="29" borderId="12" xfId="35" applyFont="1" applyFill="1" applyBorder="1" applyAlignment="1" applyProtection="1">
      <alignment horizontal="left" vertical="center" wrapText="1"/>
      <protection locked="0"/>
    </xf>
    <xf numFmtId="0" fontId="8" fillId="29" borderId="12" xfId="35" applyFont="1" applyFill="1" applyBorder="1" applyAlignment="1" applyProtection="1">
      <alignment wrapText="1"/>
      <protection locked="0"/>
    </xf>
    <xf numFmtId="2" fontId="8" fillId="29" borderId="12" xfId="0" applyNumberFormat="1" applyFont="1" applyFill="1" applyBorder="1" applyAlignment="1" applyProtection="1">
      <alignment vertical="top" wrapText="1"/>
      <protection locked="0"/>
    </xf>
    <xf numFmtId="2" fontId="10" fillId="29" borderId="12" xfId="65" applyNumberFormat="1" applyFont="1" applyFill="1" applyBorder="1" applyAlignment="1" applyProtection="1">
      <alignment vertical="top" wrapText="1"/>
      <protection locked="0"/>
    </xf>
    <xf numFmtId="2" fontId="8" fillId="29" borderId="12" xfId="65" applyNumberFormat="1" applyFont="1" applyFill="1" applyBorder="1" applyAlignment="1" applyProtection="1">
      <alignment vertical="top" wrapText="1"/>
      <protection locked="0"/>
    </xf>
    <xf numFmtId="0" fontId="8" fillId="29" borderId="12" xfId="62" applyFont="1" applyFill="1" applyBorder="1" applyAlignment="1">
      <alignment wrapText="1"/>
      <protection/>
    </xf>
    <xf numFmtId="0" fontId="10" fillId="29" borderId="12" xfId="35" applyFont="1" applyFill="1" applyBorder="1" applyAlignment="1" applyProtection="1">
      <alignment vertical="top" wrapText="1"/>
      <protection locked="0"/>
    </xf>
    <xf numFmtId="0" fontId="8" fillId="29" borderId="12" xfId="35" applyFont="1" applyFill="1" applyBorder="1" applyAlignment="1" applyProtection="1">
      <alignment vertical="top" wrapText="1"/>
      <protection locked="0"/>
    </xf>
    <xf numFmtId="0" fontId="18" fillId="29" borderId="12" xfId="35" applyFont="1" applyFill="1" applyBorder="1" applyAlignment="1" applyProtection="1">
      <alignment vertical="top" wrapText="1"/>
      <protection locked="0"/>
    </xf>
    <xf numFmtId="2" fontId="22" fillId="29" borderId="12" xfId="0" applyNumberFormat="1" applyFont="1" applyFill="1" applyBorder="1" applyAlignment="1" applyProtection="1">
      <alignment wrapText="1"/>
      <protection locked="0"/>
    </xf>
    <xf numFmtId="0" fontId="10" fillId="29" borderId="12" xfId="64" applyFont="1" applyFill="1" applyBorder="1" applyAlignment="1">
      <alignment horizontal="left" wrapText="1"/>
      <protection/>
    </xf>
    <xf numFmtId="0" fontId="18" fillId="32" borderId="12" xfId="35" applyFont="1" applyFill="1" applyBorder="1" applyAlignment="1" applyProtection="1">
      <alignment vertical="top" wrapText="1"/>
      <protection locked="0"/>
    </xf>
    <xf numFmtId="0" fontId="13" fillId="29" borderId="12" xfId="64" applyFont="1" applyFill="1" applyBorder="1" applyAlignment="1">
      <alignment horizontal="left" wrapText="1"/>
      <protection/>
    </xf>
    <xf numFmtId="0" fontId="30" fillId="29" borderId="12" xfId="0" applyFont="1" applyFill="1" applyBorder="1" applyAlignment="1">
      <alignment horizontal="justify" vertical="top" wrapText="1"/>
    </xf>
    <xf numFmtId="0" fontId="13" fillId="29" borderId="12" xfId="0" applyFont="1" applyFill="1" applyBorder="1" applyAlignment="1">
      <alignment horizontal="justify" vertical="top" wrapText="1"/>
    </xf>
    <xf numFmtId="0" fontId="22" fillId="29" borderId="12" xfId="0" applyFont="1" applyFill="1" applyBorder="1" applyAlignment="1">
      <alignment wrapText="1"/>
    </xf>
    <xf numFmtId="0" fontId="10" fillId="29" borderId="12" xfId="0" applyFont="1" applyFill="1" applyBorder="1" applyAlignment="1">
      <alignment wrapText="1"/>
    </xf>
    <xf numFmtId="0" fontId="26" fillId="29" borderId="12" xfId="64" applyFont="1" applyFill="1" applyBorder="1" applyAlignment="1">
      <alignment horizontal="left" wrapText="1"/>
      <protection/>
    </xf>
    <xf numFmtId="0" fontId="8" fillId="29" borderId="12" xfId="64" applyFont="1" applyFill="1" applyBorder="1" applyAlignment="1">
      <alignment wrapText="1"/>
      <protection/>
    </xf>
    <xf numFmtId="0" fontId="18" fillId="29" borderId="12" xfId="35" applyNumberFormat="1" applyFont="1" applyFill="1" applyBorder="1" applyAlignment="1" applyProtection="1">
      <alignment vertical="top" wrapText="1"/>
      <protection locked="0"/>
    </xf>
    <xf numFmtId="0" fontId="18" fillId="29" borderId="12" xfId="62" applyFont="1" applyFill="1" applyBorder="1" applyAlignment="1">
      <alignment wrapText="1"/>
      <protection/>
    </xf>
    <xf numFmtId="0" fontId="8" fillId="29" borderId="12" xfId="64" applyFont="1" applyFill="1" applyBorder="1" applyAlignment="1">
      <alignment horizontal="left" wrapText="1"/>
      <protection/>
    </xf>
    <xf numFmtId="2" fontId="10" fillId="29" borderId="12" xfId="0" applyNumberFormat="1" applyFont="1" applyFill="1" applyBorder="1" applyAlignment="1" applyProtection="1">
      <alignment wrapText="1" shrinkToFit="1"/>
      <protection locked="0"/>
    </xf>
    <xf numFmtId="0" fontId="10" fillId="29" borderId="12" xfId="62" applyFont="1" applyFill="1" applyBorder="1" applyAlignment="1">
      <alignment wrapText="1"/>
      <protection/>
    </xf>
    <xf numFmtId="0" fontId="10" fillId="29" borderId="12" xfId="35" applyFont="1" applyFill="1" applyBorder="1" applyAlignment="1" applyProtection="1">
      <alignment wrapText="1"/>
      <protection locked="0"/>
    </xf>
    <xf numFmtId="2" fontId="8" fillId="0" borderId="12" xfId="65" applyNumberFormat="1" applyFont="1" applyFill="1" applyBorder="1" applyAlignment="1" applyProtection="1">
      <alignment vertical="top" wrapText="1"/>
      <protection locked="0"/>
    </xf>
    <xf numFmtId="2" fontId="10" fillId="0" borderId="12" xfId="65" applyNumberFormat="1" applyFont="1" applyFill="1" applyBorder="1" applyAlignment="1" applyProtection="1">
      <alignment vertical="top" wrapText="1"/>
      <protection locked="0"/>
    </xf>
    <xf numFmtId="2" fontId="8" fillId="0" borderId="12" xfId="63" applyNumberFormat="1" applyFont="1" applyFill="1" applyBorder="1" applyAlignment="1" applyProtection="1">
      <alignment wrapText="1"/>
      <protection locked="0"/>
    </xf>
    <xf numFmtId="49" fontId="8" fillId="0" borderId="12" xfId="63" applyNumberFormat="1" applyFont="1" applyFill="1" applyBorder="1" applyAlignment="1" applyProtection="1">
      <alignment horizontal="center" wrapText="1"/>
      <protection locked="0"/>
    </xf>
    <xf numFmtId="49" fontId="8" fillId="0" borderId="12" xfId="63" applyNumberFormat="1" applyFont="1" applyFill="1" applyBorder="1" applyAlignment="1" applyProtection="1">
      <alignment wrapText="1"/>
      <protection locked="0"/>
    </xf>
    <xf numFmtId="2" fontId="8" fillId="0" borderId="12" xfId="63" applyNumberFormat="1" applyFont="1" applyFill="1" applyBorder="1" applyAlignment="1" applyProtection="1">
      <alignment vertical="top" wrapText="1"/>
      <protection locked="0"/>
    </xf>
    <xf numFmtId="49" fontId="21" fillId="0" borderId="12" xfId="63" applyNumberFormat="1" applyFont="1" applyFill="1" applyBorder="1" applyAlignment="1" applyProtection="1">
      <alignment horizontal="center" wrapText="1"/>
      <protection locked="0"/>
    </xf>
    <xf numFmtId="49" fontId="20" fillId="0" borderId="12" xfId="63" applyNumberFormat="1" applyFont="1" applyFill="1" applyBorder="1" applyAlignment="1" applyProtection="1">
      <alignment horizontal="center" wrapText="1"/>
      <protection locked="0"/>
    </xf>
    <xf numFmtId="49" fontId="49" fillId="0" borderId="12" xfId="63" applyNumberFormat="1" applyFont="1" applyFill="1" applyBorder="1" applyAlignment="1" applyProtection="1">
      <alignment horizontal="center" wrapText="1"/>
      <protection locked="0"/>
    </xf>
    <xf numFmtId="49" fontId="50" fillId="0" borderId="12" xfId="63" applyNumberFormat="1" applyFont="1" applyFill="1" applyBorder="1" applyAlignment="1" applyProtection="1">
      <alignment horizontal="center" wrapText="1"/>
      <protection locked="0"/>
    </xf>
    <xf numFmtId="2" fontId="10" fillId="0" borderId="12" xfId="63" applyNumberFormat="1" applyFont="1" applyFill="1" applyBorder="1" applyAlignment="1" applyProtection="1">
      <alignment vertical="top" wrapText="1"/>
      <protection locked="0"/>
    </xf>
    <xf numFmtId="2" fontId="10" fillId="0" borderId="12" xfId="63" applyNumberFormat="1" applyFont="1" applyFill="1" applyBorder="1" applyAlignment="1" applyProtection="1">
      <alignment wrapText="1"/>
      <protection locked="0"/>
    </xf>
    <xf numFmtId="49" fontId="18" fillId="33" borderId="12" xfId="62" applyNumberFormat="1" applyFont="1" applyFill="1" applyBorder="1" applyAlignment="1">
      <alignment horizontal="center"/>
      <protection/>
    </xf>
    <xf numFmtId="49" fontId="10" fillId="33" borderId="12" xfId="62" applyNumberFormat="1" applyFont="1" applyFill="1" applyBorder="1" applyAlignment="1">
      <alignment horizontal="center"/>
      <protection/>
    </xf>
    <xf numFmtId="2" fontId="8" fillId="34" borderId="12" xfId="63" applyNumberFormat="1" applyFont="1" applyFill="1" applyBorder="1" applyAlignment="1" applyProtection="1">
      <alignment wrapText="1"/>
      <protection locked="0"/>
    </xf>
    <xf numFmtId="2" fontId="8" fillId="34" borderId="12" xfId="63" applyNumberFormat="1" applyFont="1" applyFill="1" applyBorder="1" applyAlignment="1" applyProtection="1">
      <alignment vertical="top" wrapText="1"/>
      <protection locked="0"/>
    </xf>
    <xf numFmtId="2" fontId="10" fillId="34" borderId="12" xfId="65" applyNumberFormat="1" applyFont="1" applyFill="1" applyBorder="1" applyAlignment="1" applyProtection="1">
      <alignment vertical="top" wrapText="1"/>
      <protection locked="0"/>
    </xf>
    <xf numFmtId="2" fontId="8" fillId="34" borderId="12" xfId="65" applyNumberFormat="1" applyFont="1" applyFill="1" applyBorder="1" applyAlignment="1" applyProtection="1">
      <alignment vertical="top" wrapText="1"/>
      <protection locked="0"/>
    </xf>
    <xf numFmtId="2" fontId="10" fillId="34" borderId="12" xfId="63" applyNumberFormat="1" applyFont="1" applyFill="1" applyBorder="1" applyAlignment="1" applyProtection="1">
      <alignment vertical="top" wrapText="1"/>
      <protection locked="0"/>
    </xf>
    <xf numFmtId="2" fontId="10" fillId="34" borderId="12" xfId="63" applyNumberFormat="1" applyFont="1" applyFill="1" applyBorder="1" applyAlignment="1" applyProtection="1">
      <alignment wrapText="1"/>
      <protection locked="0"/>
    </xf>
    <xf numFmtId="173" fontId="10" fillId="0" borderId="0" xfId="35" applyNumberFormat="1" applyFont="1" applyFill="1" applyBorder="1" applyProtection="1">
      <alignment/>
      <protection locked="0"/>
    </xf>
    <xf numFmtId="0" fontId="8" fillId="0" borderId="12" xfId="35" applyFont="1" applyFill="1" applyBorder="1" applyAlignment="1" applyProtection="1">
      <alignment wrapText="1"/>
      <protection locked="0"/>
    </xf>
    <xf numFmtId="174" fontId="4" fillId="0" borderId="12" xfId="34" applyNumberFormat="1" applyFont="1" applyFill="1" applyBorder="1" applyAlignment="1" applyProtection="1">
      <alignment horizontal="right" wrapText="1"/>
      <protection/>
    </xf>
    <xf numFmtId="2" fontId="8" fillId="0" borderId="12" xfId="0" applyNumberFormat="1" applyFont="1" applyFill="1" applyBorder="1" applyAlignment="1" applyProtection="1">
      <alignment vertical="top" wrapText="1"/>
      <protection locked="0"/>
    </xf>
    <xf numFmtId="2" fontId="10" fillId="0" borderId="14" xfId="65" applyNumberFormat="1" applyFont="1" applyFill="1" applyBorder="1" applyAlignment="1" applyProtection="1">
      <alignment vertical="top" wrapText="1"/>
      <protection locked="0"/>
    </xf>
    <xf numFmtId="1" fontId="8" fillId="0" borderId="12" xfId="0" applyNumberFormat="1" applyFont="1" applyFill="1" applyBorder="1" applyAlignment="1" applyProtection="1">
      <alignment horizontal="center" wrapText="1"/>
      <protection locked="0"/>
    </xf>
    <xf numFmtId="2" fontId="8" fillId="0" borderId="14" xfId="65" applyNumberFormat="1" applyFont="1" applyFill="1" applyBorder="1" applyAlignment="1" applyProtection="1">
      <alignment vertical="top" wrapText="1"/>
      <protection locked="0"/>
    </xf>
    <xf numFmtId="0" fontId="8" fillId="0" borderId="12" xfId="35" applyFont="1" applyFill="1" applyBorder="1" applyAlignment="1" applyProtection="1">
      <alignment vertical="top" wrapText="1"/>
      <protection locked="0"/>
    </xf>
    <xf numFmtId="2" fontId="39" fillId="0" borderId="14" xfId="0" applyNumberFormat="1" applyFont="1" applyFill="1" applyBorder="1" applyAlignment="1" applyProtection="1">
      <alignment vertical="top" wrapText="1"/>
      <protection locked="0"/>
    </xf>
    <xf numFmtId="1" fontId="8" fillId="0" borderId="12" xfId="35" applyNumberFormat="1" applyFont="1" applyFill="1" applyBorder="1" applyAlignment="1" applyProtection="1">
      <alignment horizontal="center"/>
      <protection locked="0"/>
    </xf>
    <xf numFmtId="0" fontId="18" fillId="0" borderId="12" xfId="0" applyFont="1" applyFill="1" applyBorder="1" applyAlignment="1">
      <alignment horizontal="justify" wrapText="1"/>
    </xf>
    <xf numFmtId="174" fontId="4" fillId="0" borderId="12" xfId="0" applyNumberFormat="1" applyFont="1" applyFill="1" applyBorder="1" applyAlignment="1">
      <alignment/>
    </xf>
    <xf numFmtId="0" fontId="30" fillId="0" borderId="12" xfId="0" applyFont="1" applyFill="1" applyBorder="1" applyAlignment="1">
      <alignment horizontal="justify" vertical="top" wrapText="1"/>
    </xf>
    <xf numFmtId="0" fontId="13" fillId="0" borderId="12" xfId="0" applyFont="1" applyFill="1" applyBorder="1" applyAlignment="1">
      <alignment horizontal="justify" vertical="top" wrapText="1"/>
    </xf>
    <xf numFmtId="0" fontId="30" fillId="0" borderId="15" xfId="0" applyFont="1" applyFill="1" applyBorder="1" applyAlignment="1">
      <alignment horizontal="justify" vertical="top" wrapText="1"/>
    </xf>
    <xf numFmtId="0" fontId="21" fillId="0" borderId="12" xfId="0" applyFont="1" applyFill="1" applyBorder="1" applyAlignment="1">
      <alignment wrapText="1"/>
    </xf>
    <xf numFmtId="1" fontId="34" fillId="0" borderId="12" xfId="35" applyNumberFormat="1" applyFont="1" applyFill="1" applyBorder="1" applyAlignment="1" applyProtection="1">
      <alignment horizontal="right"/>
      <protection locked="0"/>
    </xf>
    <xf numFmtId="1" fontId="26" fillId="0" borderId="12" xfId="35" applyNumberFormat="1" applyFont="1" applyFill="1" applyBorder="1" applyAlignment="1" applyProtection="1">
      <alignment horizontal="right"/>
      <protection locked="0"/>
    </xf>
    <xf numFmtId="1" fontId="8" fillId="0" borderId="12" xfId="64" applyNumberFormat="1" applyFont="1" applyFill="1" applyBorder="1" applyAlignment="1">
      <alignment horizontal="center"/>
      <protection/>
    </xf>
    <xf numFmtId="0" fontId="8" fillId="0" borderId="12" xfId="64" applyFont="1" applyFill="1" applyBorder="1" applyAlignment="1">
      <alignment wrapText="1"/>
      <protection/>
    </xf>
    <xf numFmtId="0" fontId="8" fillId="0" borderId="12" xfId="64" applyFont="1" applyFill="1" applyBorder="1" applyAlignment="1">
      <alignment horizontal="left" wrapText="1"/>
      <protection/>
    </xf>
    <xf numFmtId="49" fontId="43" fillId="0" borderId="12" xfId="63" applyNumberFormat="1" applyFont="1" applyFill="1" applyBorder="1" applyAlignment="1" applyProtection="1">
      <alignment horizontal="center" wrapText="1"/>
      <protection locked="0"/>
    </xf>
    <xf numFmtId="49" fontId="42" fillId="0" borderId="12" xfId="63" applyNumberFormat="1" applyFont="1" applyFill="1" applyBorder="1" applyAlignment="1" applyProtection="1">
      <alignment horizontal="center" wrapText="1"/>
      <protection locked="0"/>
    </xf>
    <xf numFmtId="172" fontId="43" fillId="0" borderId="12" xfId="63" applyNumberFormat="1" applyFont="1" applyFill="1" applyBorder="1" applyAlignment="1" applyProtection="1">
      <alignment horizontal="right"/>
      <protection/>
    </xf>
    <xf numFmtId="49" fontId="39" fillId="0" borderId="12" xfId="63" applyNumberFormat="1" applyFont="1" applyFill="1" applyBorder="1" applyAlignment="1" applyProtection="1">
      <alignment horizontal="center" wrapText="1"/>
      <protection locked="0"/>
    </xf>
    <xf numFmtId="172" fontId="40" fillId="0" borderId="12" xfId="63" applyNumberFormat="1" applyFont="1" applyFill="1" applyBorder="1" applyAlignment="1" applyProtection="1">
      <alignment horizontal="right"/>
      <protection/>
    </xf>
    <xf numFmtId="49" fontId="40" fillId="0" borderId="12" xfId="63" applyNumberFormat="1" applyFont="1" applyFill="1" applyBorder="1" applyAlignment="1" applyProtection="1">
      <alignment horizontal="center" wrapText="1"/>
      <protection locked="0"/>
    </xf>
    <xf numFmtId="172" fontId="39" fillId="0" borderId="12" xfId="63" applyNumberFormat="1" applyFont="1" applyFill="1" applyBorder="1" applyAlignment="1" applyProtection="1">
      <alignment horizontal="right"/>
      <protection locked="0"/>
    </xf>
    <xf numFmtId="0" fontId="14" fillId="33" borderId="12" xfId="35" applyFont="1" applyFill="1" applyBorder="1" applyAlignment="1" applyProtection="1">
      <alignment horizontal="left" vertical="center" wrapText="1"/>
      <protection locked="0"/>
    </xf>
    <xf numFmtId="49" fontId="14" fillId="33" borderId="12" xfId="35" applyNumberFormat="1" applyFont="1" applyFill="1" applyBorder="1" applyAlignment="1" applyProtection="1">
      <alignment horizontal="center" vertical="center" wrapText="1"/>
      <protection locked="0"/>
    </xf>
    <xf numFmtId="49" fontId="14" fillId="33" borderId="12" xfId="35" applyNumberFormat="1" applyFont="1" applyFill="1" applyBorder="1" applyAlignment="1" applyProtection="1">
      <alignment horizontal="center" vertical="center"/>
      <protection locked="0"/>
    </xf>
    <xf numFmtId="1" fontId="8" fillId="33" borderId="12" xfId="35" applyNumberFormat="1" applyFont="1" applyFill="1" applyBorder="1" applyAlignment="1" applyProtection="1">
      <alignment horizontal="center" vertical="center" wrapText="1"/>
      <protection locked="0"/>
    </xf>
    <xf numFmtId="174" fontId="4" fillId="33" borderId="12" xfId="35" applyNumberFormat="1" applyFont="1" applyFill="1" applyBorder="1" applyAlignment="1" applyProtection="1">
      <alignment horizontal="center" vertical="center"/>
      <protection/>
    </xf>
    <xf numFmtId="0" fontId="8" fillId="35" borderId="12" xfId="35" applyFont="1" applyFill="1" applyBorder="1" applyAlignment="1" applyProtection="1">
      <alignment wrapText="1"/>
      <protection locked="0"/>
    </xf>
    <xf numFmtId="49" fontId="8" fillId="35" borderId="12" xfId="35" applyNumberFormat="1" applyFont="1" applyFill="1" applyBorder="1" applyAlignment="1" applyProtection="1">
      <alignment horizontal="center" wrapText="1"/>
      <protection locked="0"/>
    </xf>
    <xf numFmtId="1" fontId="8" fillId="35" borderId="12" xfId="35" applyNumberFormat="1" applyFont="1" applyFill="1" applyBorder="1" applyAlignment="1" applyProtection="1">
      <alignment horizontal="center" wrapText="1"/>
      <protection locked="0"/>
    </xf>
    <xf numFmtId="174" fontId="4" fillId="35" borderId="12" xfId="34" applyNumberFormat="1" applyFont="1" applyFill="1" applyBorder="1" applyAlignment="1" applyProtection="1">
      <alignment horizontal="right" wrapText="1"/>
      <protection/>
    </xf>
    <xf numFmtId="49" fontId="8" fillId="35" borderId="12" xfId="35" applyNumberFormat="1" applyFont="1" applyFill="1" applyBorder="1" applyAlignment="1" applyProtection="1">
      <alignment horizontal="center" vertical="center" wrapText="1"/>
      <protection locked="0"/>
    </xf>
    <xf numFmtId="49" fontId="8" fillId="35" borderId="12" xfId="35" applyNumberFormat="1" applyFont="1" applyFill="1" applyBorder="1" applyAlignment="1" applyProtection="1">
      <alignment wrapText="1"/>
      <protection locked="0"/>
    </xf>
    <xf numFmtId="49" fontId="8" fillId="35" borderId="12" xfId="62" applyNumberFormat="1" applyFont="1" applyFill="1" applyBorder="1" applyAlignment="1">
      <alignment horizontal="center"/>
      <protection/>
    </xf>
    <xf numFmtId="0" fontId="8" fillId="35" borderId="12" xfId="64" applyFont="1" applyFill="1" applyBorder="1" applyAlignment="1">
      <alignment horizontal="left" wrapText="1"/>
      <protection/>
    </xf>
    <xf numFmtId="49" fontId="8" fillId="35" borderId="12" xfId="35" applyNumberFormat="1" applyFont="1" applyFill="1" applyBorder="1" applyAlignment="1" applyProtection="1">
      <alignment horizontal="center"/>
      <protection locked="0"/>
    </xf>
    <xf numFmtId="1" fontId="8" fillId="35" borderId="12" xfId="35" applyNumberFormat="1" applyFont="1" applyFill="1" applyBorder="1" applyAlignment="1" applyProtection="1">
      <alignment horizontal="center"/>
      <protection locked="0"/>
    </xf>
    <xf numFmtId="174" fontId="4" fillId="35" borderId="12" xfId="35" applyNumberFormat="1" applyFont="1" applyFill="1" applyBorder="1" applyProtection="1">
      <alignment/>
      <protection locked="0"/>
    </xf>
    <xf numFmtId="2" fontId="8" fillId="35" borderId="12" xfId="63" applyNumberFormat="1" applyFont="1" applyFill="1" applyBorder="1" applyAlignment="1" applyProtection="1">
      <alignment wrapText="1"/>
      <protection locked="0"/>
    </xf>
    <xf numFmtId="49" fontId="41" fillId="35" borderId="12" xfId="63" applyNumberFormat="1" applyFont="1" applyFill="1" applyBorder="1" applyAlignment="1" applyProtection="1">
      <alignment horizontal="center" wrapText="1"/>
      <protection locked="0"/>
    </xf>
    <xf numFmtId="49" fontId="41" fillId="35" borderId="12" xfId="63" applyNumberFormat="1" applyFont="1" applyFill="1" applyBorder="1" applyAlignment="1" applyProtection="1">
      <alignment wrapText="1"/>
      <protection locked="0"/>
    </xf>
    <xf numFmtId="172" fontId="41" fillId="35" borderId="12" xfId="76" applyNumberFormat="1" applyFont="1" applyFill="1" applyBorder="1" applyAlignment="1" applyProtection="1">
      <alignment horizontal="right" wrapText="1"/>
      <protection/>
    </xf>
    <xf numFmtId="2" fontId="8" fillId="36" borderId="12" xfId="0" applyNumberFormat="1" applyFont="1" applyFill="1" applyBorder="1" applyAlignment="1" applyProtection="1">
      <alignment vertical="top" wrapText="1"/>
      <protection locked="0"/>
    </xf>
    <xf numFmtId="49" fontId="8" fillId="36" borderId="12" xfId="35" applyNumberFormat="1" applyFont="1" applyFill="1" applyBorder="1" applyAlignment="1" applyProtection="1">
      <alignment horizontal="center" wrapText="1"/>
      <protection locked="0"/>
    </xf>
    <xf numFmtId="1" fontId="8" fillId="36" borderId="12" xfId="35" applyNumberFormat="1" applyFont="1" applyFill="1" applyBorder="1" applyAlignment="1" applyProtection="1">
      <alignment horizontal="center" wrapText="1"/>
      <protection locked="0"/>
    </xf>
    <xf numFmtId="2" fontId="8" fillId="37" borderId="12" xfId="0" applyNumberFormat="1" applyFont="1" applyFill="1" applyBorder="1" applyAlignment="1" applyProtection="1">
      <alignment vertical="top" wrapText="1"/>
      <protection locked="0"/>
    </xf>
    <xf numFmtId="49" fontId="8" fillId="37" borderId="12" xfId="35" applyNumberFormat="1" applyFont="1" applyFill="1" applyBorder="1" applyAlignment="1" applyProtection="1">
      <alignment horizontal="center" wrapText="1"/>
      <protection locked="0"/>
    </xf>
    <xf numFmtId="1" fontId="8" fillId="37" borderId="12" xfId="35" applyNumberFormat="1" applyFont="1" applyFill="1" applyBorder="1" applyAlignment="1" applyProtection="1">
      <alignment horizontal="center" wrapText="1"/>
      <protection locked="0"/>
    </xf>
    <xf numFmtId="174" fontId="4" fillId="37" borderId="12" xfId="34" applyNumberFormat="1" applyFont="1" applyFill="1" applyBorder="1" applyAlignment="1" applyProtection="1">
      <alignment horizontal="right" wrapText="1"/>
      <protection/>
    </xf>
    <xf numFmtId="2" fontId="8" fillId="38" borderId="12" xfId="0" applyNumberFormat="1" applyFont="1" applyFill="1" applyBorder="1" applyAlignment="1" applyProtection="1">
      <alignment vertical="top" wrapText="1"/>
      <protection locked="0"/>
    </xf>
    <xf numFmtId="49" fontId="8" fillId="38" borderId="12" xfId="35" applyNumberFormat="1" applyFont="1" applyFill="1" applyBorder="1" applyAlignment="1" applyProtection="1">
      <alignment horizontal="center" wrapText="1"/>
      <protection locked="0"/>
    </xf>
    <xf numFmtId="1" fontId="8" fillId="38" borderId="12" xfId="35" applyNumberFormat="1" applyFont="1" applyFill="1" applyBorder="1" applyAlignment="1" applyProtection="1">
      <alignment horizontal="center" wrapText="1"/>
      <protection locked="0"/>
    </xf>
    <xf numFmtId="49" fontId="8" fillId="39" borderId="12" xfId="35" applyNumberFormat="1" applyFont="1" applyFill="1" applyBorder="1" applyAlignment="1" applyProtection="1">
      <alignment horizontal="center" wrapText="1"/>
      <protection locked="0"/>
    </xf>
    <xf numFmtId="1" fontId="8" fillId="39" borderId="12" xfId="35" applyNumberFormat="1" applyFont="1" applyFill="1" applyBorder="1" applyAlignment="1" applyProtection="1">
      <alignment horizontal="center" wrapText="1"/>
      <protection locked="0"/>
    </xf>
    <xf numFmtId="0" fontId="8" fillId="37" borderId="12" xfId="62" applyFont="1" applyFill="1" applyBorder="1" applyAlignment="1">
      <alignment wrapText="1"/>
      <protection/>
    </xf>
    <xf numFmtId="174" fontId="4" fillId="37" borderId="12" xfId="35" applyNumberFormat="1" applyFont="1" applyFill="1" applyBorder="1" applyAlignment="1" applyProtection="1">
      <alignment horizontal="right"/>
      <protection/>
    </xf>
    <xf numFmtId="0" fontId="8" fillId="37" borderId="12" xfId="35" applyFont="1" applyFill="1" applyBorder="1" applyAlignment="1" applyProtection="1">
      <alignment vertical="top" wrapText="1"/>
      <protection locked="0"/>
    </xf>
    <xf numFmtId="49" fontId="8" fillId="37" borderId="12" xfId="62" applyNumberFormat="1" applyFont="1" applyFill="1" applyBorder="1" applyAlignment="1">
      <alignment horizontal="center"/>
      <protection/>
    </xf>
    <xf numFmtId="1" fontId="8" fillId="37" borderId="12" xfId="62" applyNumberFormat="1" applyFont="1" applyFill="1" applyBorder="1" applyAlignment="1">
      <alignment horizontal="center"/>
      <protection/>
    </xf>
    <xf numFmtId="174" fontId="4" fillId="37" borderId="12" xfId="35" applyNumberFormat="1" applyFont="1" applyFill="1" applyBorder="1" applyAlignment="1" applyProtection="1">
      <alignment horizontal="right"/>
      <protection locked="0"/>
    </xf>
    <xf numFmtId="174" fontId="4" fillId="39" borderId="12" xfId="35" applyNumberFormat="1" applyFont="1" applyFill="1" applyBorder="1" applyAlignment="1" applyProtection="1">
      <alignment horizontal="right"/>
      <protection/>
    </xf>
    <xf numFmtId="2" fontId="10" fillId="38" borderId="12" xfId="65" applyNumberFormat="1" applyFont="1" applyFill="1" applyBorder="1" applyAlignment="1" applyProtection="1">
      <alignment vertical="top" wrapText="1"/>
      <protection locked="0"/>
    </xf>
    <xf numFmtId="174" fontId="4" fillId="38" borderId="12" xfId="35" applyNumberFormat="1" applyFont="1" applyFill="1" applyBorder="1" applyAlignment="1" applyProtection="1">
      <alignment horizontal="right"/>
      <protection/>
    </xf>
    <xf numFmtId="49" fontId="8" fillId="38" borderId="12" xfId="62" applyNumberFormat="1" applyFont="1" applyFill="1" applyBorder="1" applyAlignment="1">
      <alignment horizontal="center"/>
      <protection/>
    </xf>
    <xf numFmtId="1" fontId="8" fillId="38" borderId="12" xfId="62" applyNumberFormat="1" applyFont="1" applyFill="1" applyBorder="1" applyAlignment="1">
      <alignment horizontal="center"/>
      <protection/>
    </xf>
    <xf numFmtId="174" fontId="4" fillId="38" borderId="12" xfId="35" applyNumberFormat="1" applyFont="1" applyFill="1" applyBorder="1" applyAlignment="1" applyProtection="1">
      <alignment horizontal="right"/>
      <protection locked="0"/>
    </xf>
    <xf numFmtId="0" fontId="8" fillId="38" borderId="12" xfId="35" applyFont="1" applyFill="1" applyBorder="1" applyAlignment="1" applyProtection="1">
      <alignment vertical="top" wrapText="1"/>
      <protection locked="0"/>
    </xf>
    <xf numFmtId="174" fontId="4" fillId="36" borderId="12" xfId="35" applyNumberFormat="1" applyFont="1" applyFill="1" applyBorder="1" applyAlignment="1" applyProtection="1">
      <alignment horizontal="right"/>
      <protection/>
    </xf>
    <xf numFmtId="2" fontId="8" fillId="40" borderId="12" xfId="65" applyNumberFormat="1" applyFont="1" applyFill="1" applyBorder="1" applyAlignment="1" applyProtection="1">
      <alignment vertical="top" wrapText="1"/>
      <protection locked="0"/>
    </xf>
    <xf numFmtId="49" fontId="8" fillId="40" borderId="12" xfId="35" applyNumberFormat="1" applyFont="1" applyFill="1" applyBorder="1" applyAlignment="1" applyProtection="1">
      <alignment horizontal="center" wrapText="1"/>
      <protection locked="0"/>
    </xf>
    <xf numFmtId="1" fontId="8" fillId="40" borderId="12" xfId="35" applyNumberFormat="1" applyFont="1" applyFill="1" applyBorder="1" applyAlignment="1" applyProtection="1">
      <alignment horizontal="center" wrapText="1"/>
      <protection locked="0"/>
    </xf>
    <xf numFmtId="174" fontId="4" fillId="40" borderId="12" xfId="35" applyNumberFormat="1" applyFont="1" applyFill="1" applyBorder="1" applyAlignment="1" applyProtection="1">
      <alignment horizontal="right"/>
      <protection/>
    </xf>
    <xf numFmtId="2" fontId="8" fillId="40" borderId="12" xfId="0" applyNumberFormat="1" applyFont="1" applyFill="1" applyBorder="1" applyAlignment="1" applyProtection="1">
      <alignment vertical="top" wrapText="1"/>
      <protection locked="0"/>
    </xf>
    <xf numFmtId="174" fontId="4" fillId="40" borderId="12" xfId="35" applyNumberFormat="1" applyFont="1" applyFill="1" applyBorder="1" applyAlignment="1" applyProtection="1">
      <alignment horizontal="right"/>
      <protection locked="0"/>
    </xf>
    <xf numFmtId="2" fontId="10" fillId="16" borderId="12" xfId="65" applyNumberFormat="1" applyFont="1" applyFill="1" applyBorder="1" applyAlignment="1" applyProtection="1">
      <alignment vertical="top" wrapText="1"/>
      <protection locked="0"/>
    </xf>
    <xf numFmtId="49" fontId="8" fillId="16" borderId="12" xfId="35" applyNumberFormat="1" applyFont="1" applyFill="1" applyBorder="1" applyAlignment="1" applyProtection="1">
      <alignment horizontal="center" wrapText="1"/>
      <protection locked="0"/>
    </xf>
    <xf numFmtId="1" fontId="8" fillId="16" borderId="12" xfId="62" applyNumberFormat="1" applyFont="1" applyFill="1" applyBorder="1" applyAlignment="1">
      <alignment horizontal="center"/>
      <protection/>
    </xf>
    <xf numFmtId="174" fontId="4" fillId="16" borderId="12" xfId="35" applyNumberFormat="1" applyFont="1" applyFill="1" applyBorder="1" applyAlignment="1" applyProtection="1">
      <alignment horizontal="right"/>
      <protection/>
    </xf>
    <xf numFmtId="2" fontId="8" fillId="41" borderId="12" xfId="0" applyNumberFormat="1" applyFont="1" applyFill="1" applyBorder="1" applyAlignment="1" applyProtection="1">
      <alignment vertical="top" wrapText="1"/>
      <protection locked="0"/>
    </xf>
    <xf numFmtId="49" fontId="8" fillId="41" borderId="12" xfId="35" applyNumberFormat="1" applyFont="1" applyFill="1" applyBorder="1" applyAlignment="1" applyProtection="1">
      <alignment horizontal="center" wrapText="1"/>
      <protection locked="0"/>
    </xf>
    <xf numFmtId="1" fontId="8" fillId="41" borderId="12" xfId="35" applyNumberFormat="1" applyFont="1" applyFill="1" applyBorder="1" applyAlignment="1" applyProtection="1">
      <alignment horizontal="center" wrapText="1"/>
      <protection locked="0"/>
    </xf>
    <xf numFmtId="174" fontId="4" fillId="41" borderId="12" xfId="35" applyNumberFormat="1" applyFont="1" applyFill="1" applyBorder="1" applyAlignment="1" applyProtection="1">
      <alignment horizontal="right"/>
      <protection/>
    </xf>
    <xf numFmtId="0" fontId="8" fillId="39" borderId="12" xfId="35" applyFont="1" applyFill="1" applyBorder="1" applyAlignment="1" applyProtection="1">
      <alignment vertical="top" wrapText="1"/>
      <protection locked="0"/>
    </xf>
    <xf numFmtId="49" fontId="8" fillId="39" borderId="12" xfId="62" applyNumberFormat="1" applyFont="1" applyFill="1" applyBorder="1" applyAlignment="1">
      <alignment horizontal="center"/>
      <protection/>
    </xf>
    <xf numFmtId="0" fontId="8" fillId="39" borderId="12" xfId="35" applyFont="1" applyFill="1" applyBorder="1" applyAlignment="1" applyProtection="1">
      <alignment wrapText="1"/>
      <protection locked="0"/>
    </xf>
    <xf numFmtId="174" fontId="4" fillId="39" borderId="12" xfId="35" applyNumberFormat="1" applyFont="1" applyFill="1" applyBorder="1" applyAlignment="1" applyProtection="1">
      <alignment horizontal="right"/>
      <protection locked="0"/>
    </xf>
    <xf numFmtId="2" fontId="10" fillId="42" borderId="12" xfId="65" applyNumberFormat="1" applyFont="1" applyFill="1" applyBorder="1" applyAlignment="1" applyProtection="1">
      <alignment vertical="top" wrapText="1"/>
      <protection locked="0"/>
    </xf>
    <xf numFmtId="49" fontId="8" fillId="42" borderId="12" xfId="35" applyNumberFormat="1" applyFont="1" applyFill="1" applyBorder="1" applyAlignment="1" applyProtection="1">
      <alignment horizontal="center" wrapText="1"/>
      <protection locked="0"/>
    </xf>
    <xf numFmtId="1" fontId="8" fillId="42" borderId="12" xfId="35" applyNumberFormat="1" applyFont="1" applyFill="1" applyBorder="1" applyAlignment="1" applyProtection="1">
      <alignment horizontal="center" wrapText="1"/>
      <protection locked="0"/>
    </xf>
    <xf numFmtId="174" fontId="4" fillId="42" borderId="12" xfId="35" applyNumberFormat="1" applyFont="1" applyFill="1" applyBorder="1" applyAlignment="1" applyProtection="1">
      <alignment horizontal="right"/>
      <protection/>
    </xf>
    <xf numFmtId="1" fontId="8" fillId="42" borderId="12" xfId="35" applyNumberFormat="1" applyFont="1" applyFill="1" applyBorder="1" applyAlignment="1" applyProtection="1">
      <alignment horizontal="center"/>
      <protection locked="0"/>
    </xf>
    <xf numFmtId="174" fontId="4" fillId="42" borderId="12" xfId="0" applyNumberFormat="1" applyFont="1" applyFill="1" applyBorder="1" applyAlignment="1">
      <alignment/>
    </xf>
    <xf numFmtId="0" fontId="18" fillId="43" borderId="12" xfId="35" applyFont="1" applyFill="1" applyBorder="1" applyAlignment="1" applyProtection="1">
      <alignment vertical="top" wrapText="1"/>
      <protection locked="0"/>
    </xf>
    <xf numFmtId="49" fontId="8" fillId="43" borderId="12" xfId="35" applyNumberFormat="1" applyFont="1" applyFill="1" applyBorder="1" applyAlignment="1" applyProtection="1">
      <alignment horizontal="center" wrapText="1"/>
      <protection locked="0"/>
    </xf>
    <xf numFmtId="1" fontId="8" fillId="43" borderId="12" xfId="35" applyNumberFormat="1" applyFont="1" applyFill="1" applyBorder="1" applyAlignment="1" applyProtection="1">
      <alignment horizontal="center" wrapText="1"/>
      <protection locked="0"/>
    </xf>
    <xf numFmtId="174" fontId="4" fillId="43" borderId="12" xfId="35" applyNumberFormat="1" applyFont="1" applyFill="1" applyBorder="1" applyAlignment="1" applyProtection="1">
      <alignment horizontal="right"/>
      <protection/>
    </xf>
    <xf numFmtId="0" fontId="18" fillId="43" borderId="12" xfId="62" applyFont="1" applyFill="1" applyBorder="1" applyAlignment="1">
      <alignment wrapText="1"/>
      <protection/>
    </xf>
    <xf numFmtId="49" fontId="8" fillId="43" borderId="12" xfId="62" applyNumberFormat="1" applyFont="1" applyFill="1" applyBorder="1" applyAlignment="1">
      <alignment horizontal="center"/>
      <protection/>
    </xf>
    <xf numFmtId="174" fontId="4" fillId="43" borderId="12" xfId="35" applyNumberFormat="1" applyFont="1" applyFill="1" applyBorder="1" applyAlignment="1" applyProtection="1">
      <alignment horizontal="right"/>
      <protection locked="0"/>
    </xf>
    <xf numFmtId="49" fontId="8" fillId="34" borderId="12" xfId="35" applyNumberFormat="1" applyFont="1" applyFill="1" applyBorder="1" applyAlignment="1" applyProtection="1">
      <alignment horizontal="center" wrapText="1"/>
      <protection locked="0"/>
    </xf>
    <xf numFmtId="49" fontId="8" fillId="34" borderId="12" xfId="62" applyNumberFormat="1" applyFont="1" applyFill="1" applyBorder="1" applyAlignment="1">
      <alignment horizontal="center"/>
      <protection/>
    </xf>
    <xf numFmtId="172" fontId="4" fillId="34" borderId="12" xfId="35" applyNumberFormat="1" applyFont="1" applyFill="1" applyBorder="1" applyAlignment="1" applyProtection="1">
      <alignment horizontal="right"/>
      <protection locked="0"/>
    </xf>
    <xf numFmtId="2" fontId="10" fillId="34" borderId="12" xfId="0" applyNumberFormat="1" applyFont="1" applyFill="1" applyBorder="1" applyAlignment="1" applyProtection="1">
      <alignment wrapText="1"/>
      <protection locked="0"/>
    </xf>
    <xf numFmtId="49" fontId="10" fillId="34" borderId="12" xfId="35" applyNumberFormat="1" applyFont="1" applyFill="1" applyBorder="1" applyAlignment="1" applyProtection="1">
      <alignment horizontal="center" wrapText="1"/>
      <protection locked="0"/>
    </xf>
    <xf numFmtId="49" fontId="10" fillId="34" borderId="12" xfId="62" applyNumberFormat="1" applyFont="1" applyFill="1" applyBorder="1" applyAlignment="1">
      <alignment horizontal="center"/>
      <protection/>
    </xf>
    <xf numFmtId="172" fontId="5" fillId="34" borderId="12" xfId="35" applyNumberFormat="1" applyFont="1" applyFill="1" applyBorder="1" applyAlignment="1" applyProtection="1">
      <alignment horizontal="right"/>
      <protection locked="0"/>
    </xf>
    <xf numFmtId="172" fontId="4" fillId="34" borderId="12" xfId="35" applyNumberFormat="1" applyFont="1" applyFill="1" applyBorder="1" applyAlignment="1" applyProtection="1">
      <alignment horizontal="right"/>
      <protection/>
    </xf>
    <xf numFmtId="2" fontId="8" fillId="34" borderId="12" xfId="0" applyNumberFormat="1" applyFont="1" applyFill="1" applyBorder="1" applyAlignment="1" applyProtection="1">
      <alignment vertical="top" wrapText="1"/>
      <protection locked="0"/>
    </xf>
    <xf numFmtId="49" fontId="8" fillId="34" borderId="12" xfId="63" applyNumberFormat="1" applyFont="1" applyFill="1" applyBorder="1" applyAlignment="1" applyProtection="1">
      <alignment horizontal="center" wrapText="1"/>
      <protection locked="0"/>
    </xf>
    <xf numFmtId="49" fontId="8" fillId="34" borderId="12" xfId="63" applyNumberFormat="1" applyFont="1" applyFill="1" applyBorder="1" applyAlignment="1" applyProtection="1">
      <alignment wrapText="1"/>
      <protection locked="0"/>
    </xf>
    <xf numFmtId="172" fontId="4" fillId="34" borderId="12" xfId="76" applyNumberFormat="1" applyFont="1" applyFill="1" applyBorder="1" applyAlignment="1" applyProtection="1">
      <alignment horizontal="right" wrapText="1"/>
      <protection/>
    </xf>
    <xf numFmtId="172" fontId="4" fillId="34" borderId="12" xfId="63" applyNumberFormat="1" applyFont="1" applyFill="1" applyBorder="1" applyAlignment="1" applyProtection="1">
      <alignment horizontal="right"/>
      <protection/>
    </xf>
    <xf numFmtId="172" fontId="5" fillId="34" borderId="12" xfId="63" applyNumberFormat="1" applyFont="1" applyFill="1" applyBorder="1" applyAlignment="1" applyProtection="1">
      <alignment horizontal="right"/>
      <protection locked="0"/>
    </xf>
    <xf numFmtId="49" fontId="10" fillId="34" borderId="12" xfId="63" applyNumberFormat="1" applyFont="1" applyFill="1" applyBorder="1" applyAlignment="1" applyProtection="1">
      <alignment horizontal="center" wrapText="1"/>
      <protection locked="0"/>
    </xf>
    <xf numFmtId="49" fontId="49" fillId="34" borderId="12" xfId="61" applyNumberFormat="1" applyFont="1" applyFill="1" applyBorder="1" applyAlignment="1" applyProtection="1">
      <alignment horizontal="center" wrapText="1"/>
      <protection locked="0"/>
    </xf>
    <xf numFmtId="0" fontId="13" fillId="34" borderId="12" xfId="35" applyFont="1" applyFill="1" applyBorder="1" applyAlignment="1">
      <alignment vertical="center"/>
      <protection/>
    </xf>
    <xf numFmtId="0" fontId="10" fillId="34" borderId="12" xfId="35" applyFont="1" applyFill="1" applyBorder="1" applyAlignment="1">
      <alignment vertical="center"/>
      <protection/>
    </xf>
    <xf numFmtId="0" fontId="8" fillId="34" borderId="12" xfId="35" applyFont="1" applyFill="1" applyBorder="1" applyAlignment="1">
      <alignment vertical="center"/>
      <protection/>
    </xf>
    <xf numFmtId="0" fontId="8" fillId="34" borderId="12" xfId="35" applyFont="1" applyFill="1" applyBorder="1" applyAlignment="1">
      <alignment horizontal="left" vertical="center"/>
      <protection/>
    </xf>
    <xf numFmtId="0" fontId="8" fillId="34" borderId="12" xfId="35" applyFont="1" applyFill="1" applyBorder="1" applyAlignment="1" applyProtection="1">
      <alignment horizontal="left" vertical="center" wrapText="1" shrinkToFit="1"/>
      <protection locked="0"/>
    </xf>
    <xf numFmtId="0" fontId="10" fillId="34" borderId="12" xfId="35" applyFont="1" applyFill="1" applyBorder="1" applyAlignment="1">
      <alignment horizontal="left" vertical="center"/>
      <protection/>
    </xf>
    <xf numFmtId="0" fontId="10" fillId="34" borderId="12" xfId="35" applyFont="1" applyFill="1" applyBorder="1" applyAlignment="1" applyProtection="1">
      <alignment horizontal="left" vertical="center" wrapText="1" shrinkToFit="1"/>
      <protection locked="0"/>
    </xf>
    <xf numFmtId="0" fontId="8" fillId="44" borderId="12" xfId="35" applyFont="1" applyFill="1" applyBorder="1" applyAlignment="1" applyProtection="1">
      <alignment horizontal="left" vertical="center" wrapText="1" shrinkToFit="1"/>
      <protection locked="0"/>
    </xf>
    <xf numFmtId="49" fontId="10" fillId="34" borderId="12" xfId="35" applyNumberFormat="1" applyFont="1" applyFill="1" applyBorder="1" applyAlignment="1" applyProtection="1">
      <alignment horizontal="left" vertical="center"/>
      <protection locked="0"/>
    </xf>
    <xf numFmtId="0" fontId="3" fillId="34" borderId="12" xfId="35" applyFont="1" applyFill="1" applyBorder="1" applyAlignment="1" applyProtection="1">
      <alignment horizontal="left" vertical="center"/>
      <protection locked="0"/>
    </xf>
    <xf numFmtId="0" fontId="13" fillId="34" borderId="12" xfId="0" applyFont="1" applyFill="1" applyBorder="1" applyAlignment="1">
      <alignment horizontal="center" vertical="center" wrapText="1"/>
    </xf>
    <xf numFmtId="49" fontId="10" fillId="34" borderId="12" xfId="35" applyNumberFormat="1" applyFont="1" applyFill="1" applyBorder="1" applyAlignment="1" applyProtection="1">
      <alignment horizontal="center" vertical="center" wrapText="1"/>
      <protection locked="0"/>
    </xf>
    <xf numFmtId="0" fontId="10" fillId="34" borderId="12" xfId="0" applyFont="1" applyFill="1" applyBorder="1" applyAlignment="1">
      <alignment horizontal="center" vertical="center" wrapText="1"/>
    </xf>
    <xf numFmtId="49" fontId="10" fillId="34" borderId="12" xfId="35" applyNumberFormat="1" applyFont="1" applyFill="1" applyBorder="1" applyAlignment="1" applyProtection="1">
      <alignment horizontal="center" vertical="center"/>
      <protection locked="0"/>
    </xf>
    <xf numFmtId="49" fontId="13" fillId="34" borderId="12" xfId="0" applyNumberFormat="1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wrapText="1"/>
    </xf>
    <xf numFmtId="0" fontId="13" fillId="34" borderId="12" xfId="0" applyFont="1" applyFill="1" applyBorder="1" applyAlignment="1">
      <alignment vertical="center" wrapText="1"/>
    </xf>
    <xf numFmtId="49" fontId="18" fillId="34" borderId="12" xfId="62" applyNumberFormat="1" applyFont="1" applyFill="1" applyBorder="1" applyAlignment="1">
      <alignment horizontal="center"/>
      <protection/>
    </xf>
    <xf numFmtId="2" fontId="10" fillId="34" borderId="12" xfId="0" applyNumberFormat="1" applyFont="1" applyFill="1" applyBorder="1" applyAlignment="1" applyProtection="1">
      <alignment vertical="top" wrapText="1"/>
      <protection locked="0"/>
    </xf>
    <xf numFmtId="2" fontId="18" fillId="34" borderId="12" xfId="0" applyNumberFormat="1" applyFont="1" applyFill="1" applyBorder="1" applyAlignment="1" applyProtection="1">
      <alignment vertical="top" wrapText="1"/>
      <protection locked="0"/>
    </xf>
    <xf numFmtId="2" fontId="22" fillId="34" borderId="12" xfId="0" applyNumberFormat="1" applyFont="1" applyFill="1" applyBorder="1" applyAlignment="1" applyProtection="1">
      <alignment vertical="top" wrapText="1"/>
      <protection locked="0"/>
    </xf>
    <xf numFmtId="2" fontId="39" fillId="34" borderId="12" xfId="0" applyNumberFormat="1" applyFont="1" applyFill="1" applyBorder="1" applyAlignment="1" applyProtection="1">
      <alignment vertical="top" wrapText="1"/>
      <protection locked="0"/>
    </xf>
    <xf numFmtId="172" fontId="4" fillId="0" borderId="12" xfId="76" applyNumberFormat="1" applyFont="1" applyFill="1" applyBorder="1" applyAlignment="1" applyProtection="1">
      <alignment horizontal="right" wrapText="1"/>
      <protection/>
    </xf>
    <xf numFmtId="172" fontId="4" fillId="0" borderId="12" xfId="63" applyNumberFormat="1" applyFont="1" applyFill="1" applyBorder="1" applyAlignment="1" applyProtection="1">
      <alignment horizontal="right"/>
      <protection/>
    </xf>
    <xf numFmtId="172" fontId="5" fillId="0" borderId="12" xfId="63" applyNumberFormat="1" applyFont="1" applyFill="1" applyBorder="1" applyAlignment="1" applyProtection="1">
      <alignment horizontal="right"/>
      <protection locked="0"/>
    </xf>
    <xf numFmtId="174" fontId="10" fillId="0" borderId="0" xfId="35" applyNumberFormat="1" applyFont="1" applyFill="1" applyBorder="1" applyAlignment="1" applyProtection="1">
      <alignment horizontal="center"/>
      <protection locked="0"/>
    </xf>
    <xf numFmtId="0" fontId="10" fillId="0" borderId="0" xfId="35" applyFont="1" applyFill="1" applyBorder="1" applyAlignment="1" applyProtection="1">
      <alignment horizontal="center"/>
      <protection locked="0"/>
    </xf>
    <xf numFmtId="174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4" fontId="4" fillId="35" borderId="12" xfId="34" applyNumberFormat="1" applyFont="1" applyFill="1" applyBorder="1" applyAlignment="1" applyProtection="1">
      <alignment horizontal="center" wrapText="1"/>
      <protection/>
    </xf>
    <xf numFmtId="174" fontId="4" fillId="37" borderId="12" xfId="34" applyNumberFormat="1" applyFont="1" applyFill="1" applyBorder="1" applyAlignment="1" applyProtection="1">
      <alignment horizontal="center" wrapText="1"/>
      <protection/>
    </xf>
    <xf numFmtId="174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4" fontId="22" fillId="0" borderId="12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173" fontId="10" fillId="0" borderId="12" xfId="0" applyNumberFormat="1" applyFont="1" applyFill="1" applyBorder="1" applyAlignment="1">
      <alignment horizontal="center"/>
    </xf>
    <xf numFmtId="0" fontId="22" fillId="0" borderId="12" xfId="35" applyFont="1" applyFill="1" applyBorder="1" applyAlignment="1" applyProtection="1">
      <alignment horizontal="center"/>
      <protection locked="0"/>
    </xf>
    <xf numFmtId="174" fontId="18" fillId="0" borderId="12" xfId="0" applyNumberFormat="1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8" fillId="0" borderId="12" xfId="35" applyFont="1" applyFill="1" applyBorder="1" applyAlignment="1" applyProtection="1">
      <alignment horizontal="center"/>
      <protection locked="0"/>
    </xf>
    <xf numFmtId="175" fontId="10" fillId="0" borderId="12" xfId="35" applyNumberFormat="1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>
      <alignment horizontal="center"/>
    </xf>
    <xf numFmtId="0" fontId="32" fillId="0" borderId="12" xfId="35" applyFont="1" applyFill="1" applyBorder="1" applyAlignment="1" applyProtection="1">
      <alignment horizontal="center"/>
      <protection locked="0"/>
    </xf>
    <xf numFmtId="174" fontId="10" fillId="0" borderId="12" xfId="35" applyNumberFormat="1" applyFont="1" applyFill="1" applyBorder="1" applyAlignment="1" applyProtection="1">
      <alignment horizontal="center"/>
      <protection locked="0"/>
    </xf>
    <xf numFmtId="3" fontId="10" fillId="0" borderId="0" xfId="35" applyNumberFormat="1" applyFont="1" applyFill="1" applyBorder="1" applyProtection="1">
      <alignment/>
      <protection locked="0"/>
    </xf>
    <xf numFmtId="49" fontId="18" fillId="39" borderId="12" xfId="35" applyNumberFormat="1" applyFont="1" applyFill="1" applyBorder="1" applyAlignment="1" applyProtection="1">
      <alignment horizontal="center" wrapText="1"/>
      <protection locked="0"/>
    </xf>
    <xf numFmtId="49" fontId="18" fillId="39" borderId="12" xfId="62" applyNumberFormat="1" applyFont="1" applyFill="1" applyBorder="1" applyAlignment="1">
      <alignment horizontal="center"/>
      <protection/>
    </xf>
    <xf numFmtId="1" fontId="8" fillId="39" borderId="12" xfId="62" applyNumberFormat="1" applyFont="1" applyFill="1" applyBorder="1" applyAlignment="1">
      <alignment horizontal="center" wrapText="1"/>
      <protection/>
    </xf>
    <xf numFmtId="1" fontId="22" fillId="34" borderId="12" xfId="62" applyNumberFormat="1" applyFont="1" applyFill="1" applyBorder="1" applyAlignment="1">
      <alignment horizontal="center" wrapText="1"/>
      <protection/>
    </xf>
    <xf numFmtId="0" fontId="8" fillId="34" borderId="12" xfId="35" applyFont="1" applyFill="1" applyBorder="1" applyAlignment="1" applyProtection="1">
      <alignment vertical="top" wrapText="1"/>
      <protection locked="0"/>
    </xf>
    <xf numFmtId="0" fontId="0" fillId="0" borderId="0" xfId="0" applyFont="1" applyAlignment="1">
      <alignment horizontal="right"/>
    </xf>
    <xf numFmtId="2" fontId="10" fillId="0" borderId="0" xfId="35" applyNumberFormat="1" applyFont="1" applyFill="1" applyBorder="1" applyProtection="1">
      <alignment/>
      <protection locked="0"/>
    </xf>
    <xf numFmtId="175" fontId="3" fillId="0" borderId="0" xfId="35" applyNumberFormat="1" applyFont="1" applyAlignment="1" applyProtection="1">
      <alignment horizontal="right"/>
      <protection locked="0"/>
    </xf>
    <xf numFmtId="49" fontId="5" fillId="0" borderId="0" xfId="35" applyNumberFormat="1" applyFont="1" applyFill="1" applyBorder="1" applyAlignment="1" applyProtection="1">
      <alignment horizontal="right"/>
      <protection locked="0"/>
    </xf>
    <xf numFmtId="0" fontId="5" fillId="0" borderId="0" xfId="35" applyFont="1" applyFill="1" applyAlignment="1" applyProtection="1">
      <alignment horizontal="right"/>
      <protection locked="0"/>
    </xf>
    <xf numFmtId="172" fontId="4" fillId="0" borderId="0" xfId="35" applyNumberFormat="1" applyFont="1" applyFill="1" applyBorder="1" applyAlignment="1" applyProtection="1">
      <alignment horizontal="right"/>
      <protection locked="0"/>
    </xf>
    <xf numFmtId="0" fontId="8" fillId="0" borderId="0" xfId="35" applyFont="1" applyBorder="1" applyAlignment="1" applyProtection="1">
      <alignment horizontal="center" vertical="center" wrapText="1" shrinkToFit="1"/>
      <protection locked="0"/>
    </xf>
    <xf numFmtId="49" fontId="5" fillId="0" borderId="0" xfId="35" applyNumberFormat="1" applyFont="1" applyFill="1" applyAlignment="1" applyProtection="1">
      <alignment horizontal="right"/>
      <protection locked="0"/>
    </xf>
    <xf numFmtId="4" fontId="5" fillId="0" borderId="0" xfId="35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0" fillId="0" borderId="12" xfId="35" applyNumberFormat="1" applyFont="1" applyFill="1" applyBorder="1" applyAlignment="1" applyProtection="1">
      <alignment horizontal="center"/>
      <protection locked="0"/>
    </xf>
    <xf numFmtId="49" fontId="4" fillId="0" borderId="0" xfId="35" applyNumberFormat="1" applyFont="1" applyFill="1" applyAlignment="1" applyProtection="1">
      <alignment horizontal="right"/>
      <protection locked="0"/>
    </xf>
    <xf numFmtId="0" fontId="19" fillId="0" borderId="0" xfId="35" applyFont="1" applyFill="1" applyBorder="1" applyAlignment="1" applyProtection="1">
      <alignment horizontal="center" vertical="top" wrapText="1"/>
      <protection locked="0"/>
    </xf>
    <xf numFmtId="0" fontId="4" fillId="0" borderId="0" xfId="35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67">
    <cellStyle name="Normal" xfId="0"/>
    <cellStyle name="_прил4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Comma" xfId="34"/>
    <cellStyle name="Excel Built-in Normal" xfId="35"/>
    <cellStyle name="normal" xfId="36"/>
    <cellStyle name="xl109" xfId="37"/>
    <cellStyle name="xl128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Обычный_Прил. 3" xfId="61"/>
    <cellStyle name="Обычный_прил. 4" xfId="62"/>
    <cellStyle name="Обычный_Прил. 4_1" xfId="63"/>
    <cellStyle name="Обычный_прил. 5" xfId="64"/>
    <cellStyle name="Обычный_роспись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Тысячи [0]_Лист1" xfId="74"/>
    <cellStyle name="Тысячи_Лист1" xfId="75"/>
    <cellStyle name="Comma" xfId="76"/>
    <cellStyle name="Comma [0]" xfId="77"/>
    <cellStyle name="Финансовый 2" xfId="78"/>
    <cellStyle name="Финансовый 3" xfId="79"/>
    <cellStyle name="Хороший" xfId="80"/>
  </cellStyles>
  <dxfs count="1752"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/>
      </font>
    </dxf>
    <dxf>
      <font>
        <b val="0"/>
        <i/>
      </font>
    </dxf>
    <dxf>
      <font>
        <b/>
        <i val="0"/>
      </font>
    </dxf>
    <dxf>
      <fill>
        <patternFill patternType="solid">
          <fgColor indexed="26"/>
          <bgColor indexed="9"/>
        </patternFill>
      </fill>
    </dxf>
    <dxf>
      <font>
        <b/>
        <i val="0"/>
      </font>
      <border/>
    </dxf>
    <dxf>
      <font>
        <b val="0"/>
        <i/>
      </font>
      <border/>
    </dxf>
    <dxf>
      <font>
        <b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PageLayoutView="0" workbookViewId="0" topLeftCell="A1">
      <selection activeCell="B6" sqref="B6"/>
    </sheetView>
  </sheetViews>
  <sheetFormatPr defaultColWidth="9.140625" defaultRowHeight="27.75" customHeight="1"/>
  <cols>
    <col min="1" max="1" width="24.00390625" style="1" bestFit="1" customWidth="1"/>
    <col min="2" max="2" width="68.7109375" style="2" bestFit="1" customWidth="1"/>
    <col min="3" max="3" width="18.7109375" style="220" bestFit="1" customWidth="1"/>
    <col min="4" max="4" width="13.00390625" style="2" bestFit="1" customWidth="1"/>
    <col min="5" max="5" width="14.00390625" style="2" customWidth="1"/>
    <col min="6" max="16384" width="9.140625" style="2" customWidth="1"/>
  </cols>
  <sheetData>
    <row r="1" spans="1:3" ht="18">
      <c r="A1" s="86"/>
      <c r="B1" s="474" t="s">
        <v>7</v>
      </c>
      <c r="C1" s="474"/>
    </row>
    <row r="2" spans="1:15" s="4" customFormat="1" ht="18.75">
      <c r="A2" s="476" t="s">
        <v>133</v>
      </c>
      <c r="B2" s="476"/>
      <c r="C2" s="476"/>
      <c r="D2" s="84"/>
      <c r="E2" s="84"/>
      <c r="F2" s="84"/>
      <c r="G2" s="84"/>
      <c r="H2" s="84"/>
      <c r="I2" s="84"/>
      <c r="J2" s="5"/>
      <c r="K2" s="5"/>
      <c r="L2" s="5"/>
      <c r="M2" s="5"/>
      <c r="N2" s="5"/>
      <c r="O2" s="5"/>
    </row>
    <row r="3" spans="1:9" ht="18">
      <c r="A3" s="472" t="s">
        <v>134</v>
      </c>
      <c r="B3" s="472"/>
      <c r="C3" s="472"/>
      <c r="D3" s="83"/>
      <c r="E3" s="83"/>
      <c r="F3" s="83"/>
      <c r="G3" s="83"/>
      <c r="H3" s="83"/>
      <c r="I3" s="83"/>
    </row>
    <row r="4" spans="1:9" ht="18">
      <c r="A4" s="473" t="s">
        <v>382</v>
      </c>
      <c r="B4" s="473"/>
      <c r="C4" s="473"/>
      <c r="D4" s="85"/>
      <c r="E4" s="85"/>
      <c r="F4" s="85"/>
      <c r="G4" s="85"/>
      <c r="H4" s="85"/>
      <c r="I4" s="85"/>
    </row>
    <row r="5" spans="2:3" ht="18">
      <c r="B5" s="477" t="s">
        <v>388</v>
      </c>
      <c r="C5" s="477"/>
    </row>
    <row r="6" spans="2:3" ht="18">
      <c r="B6" s="6"/>
      <c r="C6" s="214"/>
    </row>
    <row r="7" spans="1:3" ht="27.75" customHeight="1">
      <c r="A7" s="475" t="s">
        <v>244</v>
      </c>
      <c r="B7" s="475"/>
      <c r="C7" s="475"/>
    </row>
    <row r="8" spans="1:6" ht="18">
      <c r="A8" s="7"/>
      <c r="B8" s="8"/>
      <c r="C8" s="79" t="s">
        <v>8</v>
      </c>
      <c r="E8" s="9"/>
      <c r="F8" s="9"/>
    </row>
    <row r="9" spans="1:6" ht="27.75" customHeight="1">
      <c r="A9" s="10" t="s">
        <v>9</v>
      </c>
      <c r="B9" s="11" t="s">
        <v>10</v>
      </c>
      <c r="C9" s="215" t="s">
        <v>11</v>
      </c>
      <c r="E9" s="9"/>
      <c r="F9" s="9"/>
    </row>
    <row r="10" spans="1:6" ht="18.75">
      <c r="A10" s="12"/>
      <c r="B10" s="12" t="s">
        <v>12</v>
      </c>
      <c r="C10" s="223">
        <f>C11+C34</f>
        <v>43398.4861</v>
      </c>
      <c r="D10" s="243"/>
      <c r="E10" s="115"/>
      <c r="F10" s="9"/>
    </row>
    <row r="11" spans="1:15" s="15" customFormat="1" ht="18.75">
      <c r="A11" s="13" t="s">
        <v>13</v>
      </c>
      <c r="B11" s="14" t="s">
        <v>14</v>
      </c>
      <c r="C11" s="216">
        <f>C12+C17+C20+C15+C24+C26+C30+C32</f>
        <v>40485.4861</v>
      </c>
      <c r="D11" s="241"/>
      <c r="E11" s="16"/>
      <c r="G11" s="17"/>
      <c r="H11" s="17"/>
      <c r="I11" s="17"/>
      <c r="J11" s="17"/>
      <c r="K11" s="17"/>
      <c r="L11" s="17"/>
      <c r="M11" s="17"/>
      <c r="N11" s="17"/>
      <c r="O11" s="17"/>
    </row>
    <row r="12" spans="1:15" s="15" customFormat="1" ht="18.75">
      <c r="A12" s="18" t="s">
        <v>15</v>
      </c>
      <c r="B12" s="14" t="s">
        <v>16</v>
      </c>
      <c r="C12" s="216">
        <f>C13</f>
        <v>24133.3</v>
      </c>
      <c r="G12" s="17"/>
      <c r="H12" s="17"/>
      <c r="I12" s="17"/>
      <c r="J12" s="17"/>
      <c r="K12" s="17"/>
      <c r="L12" s="17"/>
      <c r="M12" s="17"/>
      <c r="N12" s="17"/>
      <c r="O12" s="17"/>
    </row>
    <row r="13" spans="1:15" s="15" customFormat="1" ht="18.75">
      <c r="A13" s="19" t="s">
        <v>17</v>
      </c>
      <c r="B13" s="14" t="s">
        <v>18</v>
      </c>
      <c r="C13" s="217">
        <f>C14</f>
        <v>24133.3</v>
      </c>
      <c r="G13" s="17"/>
      <c r="H13" s="17"/>
      <c r="I13" s="17"/>
      <c r="J13" s="17"/>
      <c r="K13" s="17"/>
      <c r="L13" s="17"/>
      <c r="M13" s="17"/>
      <c r="N13" s="17"/>
      <c r="O13" s="17"/>
    </row>
    <row r="14" spans="1:15" s="15" customFormat="1" ht="52.5">
      <c r="A14" s="19" t="s">
        <v>19</v>
      </c>
      <c r="B14" s="20" t="s">
        <v>20</v>
      </c>
      <c r="C14" s="218">
        <v>24133.3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1:15" s="15" customFormat="1" ht="27">
      <c r="A15" s="18" t="s">
        <v>117</v>
      </c>
      <c r="B15" s="87" t="s">
        <v>116</v>
      </c>
      <c r="C15" s="219">
        <f>C16</f>
        <v>1870.5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15" s="15" customFormat="1" ht="27">
      <c r="A16" s="19" t="s">
        <v>119</v>
      </c>
      <c r="B16" s="88" t="s">
        <v>118</v>
      </c>
      <c r="C16" s="218">
        <v>1870.5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s="15" customFormat="1" ht="18.75">
      <c r="A17" s="18" t="s">
        <v>21</v>
      </c>
      <c r="B17" s="14" t="s">
        <v>22</v>
      </c>
      <c r="C17" s="219">
        <f>C18+C19</f>
        <v>8286.6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5" customFormat="1" ht="27">
      <c r="A18" s="19" t="s">
        <v>23</v>
      </c>
      <c r="B18" s="21" t="s">
        <v>24</v>
      </c>
      <c r="C18" s="218">
        <v>1788.4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5" customFormat="1" ht="45.75" customHeight="1">
      <c r="A19" s="19" t="s">
        <v>25</v>
      </c>
      <c r="B19" s="21" t="s">
        <v>26</v>
      </c>
      <c r="C19" s="218">
        <v>6498.2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3" s="15" customFormat="1" ht="27.75" customHeight="1">
      <c r="A20" s="18" t="s">
        <v>27</v>
      </c>
      <c r="B20" s="14" t="s">
        <v>28</v>
      </c>
      <c r="C20" s="216">
        <f>C21+C22+C23</f>
        <v>5787.9</v>
      </c>
    </row>
    <row r="21" spans="1:15" s="15" customFormat="1" ht="52.5">
      <c r="A21" s="419" t="s">
        <v>253</v>
      </c>
      <c r="B21" s="229" t="s">
        <v>257</v>
      </c>
      <c r="C21" s="218">
        <v>2678.6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s="15" customFormat="1" ht="45.75" customHeight="1">
      <c r="A22" s="420" t="s">
        <v>254</v>
      </c>
      <c r="B22" s="229" t="s">
        <v>255</v>
      </c>
      <c r="C22" s="218">
        <v>2405.6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5" customFormat="1" ht="57.75" customHeight="1">
      <c r="A23" s="420" t="s">
        <v>256</v>
      </c>
      <c r="B23" s="230" t="s">
        <v>258</v>
      </c>
      <c r="C23" s="218">
        <v>703.7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5" customFormat="1" ht="18.75">
      <c r="A24" s="421" t="s">
        <v>121</v>
      </c>
      <c r="B24" s="97" t="s">
        <v>120</v>
      </c>
      <c r="C24" s="219">
        <f>C25</f>
        <v>46.3</v>
      </c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5" customFormat="1" ht="18" customHeight="1">
      <c r="A25" s="420" t="s">
        <v>128</v>
      </c>
      <c r="B25" s="98" t="s">
        <v>122</v>
      </c>
      <c r="C25" s="218">
        <v>46.3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5" customFormat="1" ht="25.5">
      <c r="A26" s="421" t="s">
        <v>124</v>
      </c>
      <c r="B26" s="97" t="s">
        <v>123</v>
      </c>
      <c r="C26" s="219">
        <f>C27+C28+C29</f>
        <v>315.1861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5" customFormat="1" ht="53.25" customHeight="1" hidden="1">
      <c r="A27" s="420" t="s">
        <v>167</v>
      </c>
      <c r="B27" s="185" t="s">
        <v>39</v>
      </c>
      <c r="C27" s="218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15" customFormat="1" ht="31.5" customHeight="1">
      <c r="A28" s="420" t="s">
        <v>371</v>
      </c>
      <c r="B28" s="434" t="s">
        <v>287</v>
      </c>
      <c r="C28" s="218">
        <f>255.46916+59.71694</f>
        <v>315.1861</v>
      </c>
      <c r="D28" s="15">
        <v>255.5</v>
      </c>
      <c r="E28" s="187">
        <v>59.71694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15" customFormat="1" ht="39.75" hidden="1">
      <c r="A29" s="420" t="s">
        <v>230</v>
      </c>
      <c r="B29" s="213" t="s">
        <v>137</v>
      </c>
      <c r="C29" s="218"/>
      <c r="E29" s="18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15" customFormat="1" ht="18.75" hidden="1">
      <c r="A30" s="421" t="s">
        <v>126</v>
      </c>
      <c r="B30" s="97" t="s">
        <v>125</v>
      </c>
      <c r="C30" s="219">
        <f>C31</f>
        <v>0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s="15" customFormat="1" ht="18.75" hidden="1">
      <c r="A31" s="420" t="s">
        <v>171</v>
      </c>
      <c r="B31" s="98" t="s">
        <v>40</v>
      </c>
      <c r="C31" s="218"/>
      <c r="E31" s="186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15" customFormat="1" ht="18.75">
      <c r="A32" s="421" t="s">
        <v>126</v>
      </c>
      <c r="B32" s="97" t="s">
        <v>125</v>
      </c>
      <c r="C32" s="219">
        <f>C33</f>
        <v>45.7</v>
      </c>
      <c r="E32" s="186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s="15" customFormat="1" ht="18.75">
      <c r="A33" s="420" t="s">
        <v>336</v>
      </c>
      <c r="B33" s="98" t="s">
        <v>283</v>
      </c>
      <c r="C33" s="218">
        <v>45.7</v>
      </c>
      <c r="E33" s="186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3" s="23" customFormat="1" ht="36" customHeight="1">
      <c r="A34" s="422" t="s">
        <v>29</v>
      </c>
      <c r="B34" s="14" t="s">
        <v>30</v>
      </c>
      <c r="C34" s="216">
        <f>C35+C47+C45+C37+C39</f>
        <v>2913</v>
      </c>
    </row>
    <row r="35" spans="1:3" s="23" customFormat="1" ht="27.75" customHeight="1">
      <c r="A35" s="423" t="s">
        <v>31</v>
      </c>
      <c r="B35" s="24" t="s">
        <v>32</v>
      </c>
      <c r="C35" s="219">
        <f>C36</f>
        <v>2908.7</v>
      </c>
    </row>
    <row r="36" spans="1:3" s="23" customFormat="1" ht="27">
      <c r="A36" s="424" t="s">
        <v>379</v>
      </c>
      <c r="B36" s="231" t="s">
        <v>289</v>
      </c>
      <c r="C36" s="218">
        <v>2908.7</v>
      </c>
    </row>
    <row r="37" spans="1:3" s="23" customFormat="1" ht="28.5" customHeight="1" hidden="1">
      <c r="A37" s="422" t="s">
        <v>173</v>
      </c>
      <c r="B37" s="188" t="s">
        <v>172</v>
      </c>
      <c r="C37" s="219">
        <f>C38</f>
        <v>0</v>
      </c>
    </row>
    <row r="38" spans="1:3" s="23" customFormat="1" ht="18.75" hidden="1">
      <c r="A38" s="424" t="s">
        <v>170</v>
      </c>
      <c r="B38" s="25" t="s">
        <v>169</v>
      </c>
      <c r="C38" s="218"/>
    </row>
    <row r="39" spans="1:3" s="23" customFormat="1" ht="27" hidden="1">
      <c r="A39" s="422" t="s">
        <v>173</v>
      </c>
      <c r="B39" s="188" t="s">
        <v>243</v>
      </c>
      <c r="C39" s="219">
        <f>SUM(C40:C44)</f>
        <v>0</v>
      </c>
    </row>
    <row r="40" spans="1:3" s="23" customFormat="1" ht="25.5" hidden="1">
      <c r="A40" s="424" t="s">
        <v>170</v>
      </c>
      <c r="B40" s="221" t="s">
        <v>235</v>
      </c>
      <c r="C40" s="218"/>
    </row>
    <row r="41" spans="1:3" s="23" customFormat="1" ht="38.25" hidden="1">
      <c r="A41" s="424" t="s">
        <v>170</v>
      </c>
      <c r="B41" s="221" t="s">
        <v>234</v>
      </c>
      <c r="C41" s="218"/>
    </row>
    <row r="42" spans="1:3" s="23" customFormat="1" ht="38.25" hidden="1">
      <c r="A42" s="424" t="s">
        <v>170</v>
      </c>
      <c r="B42" s="221" t="s">
        <v>236</v>
      </c>
      <c r="C42" s="218"/>
    </row>
    <row r="43" spans="1:3" s="23" customFormat="1" ht="38.25" hidden="1">
      <c r="A43" s="424" t="s">
        <v>170</v>
      </c>
      <c r="B43" s="221" t="s">
        <v>233</v>
      </c>
      <c r="C43" s="218"/>
    </row>
    <row r="44" spans="1:3" s="23" customFormat="1" ht="38.25" hidden="1">
      <c r="A44" s="424" t="s">
        <v>170</v>
      </c>
      <c r="B44" s="221" t="s">
        <v>237</v>
      </c>
      <c r="C44" s="218"/>
    </row>
    <row r="45" spans="1:3" s="23" customFormat="1" ht="27.75" customHeight="1">
      <c r="A45" s="423" t="s">
        <v>33</v>
      </c>
      <c r="B45" s="24" t="s">
        <v>34</v>
      </c>
      <c r="C45" s="219">
        <f>SUM(C46:C46)</f>
        <v>4.3</v>
      </c>
    </row>
    <row r="46" spans="1:3" s="23" customFormat="1" ht="31.5" customHeight="1">
      <c r="A46" s="425" t="s">
        <v>326</v>
      </c>
      <c r="B46" s="232" t="s">
        <v>313</v>
      </c>
      <c r="C46" s="218">
        <v>4.3</v>
      </c>
    </row>
    <row r="47" spans="1:3" s="23" customFormat="1" ht="25.5" hidden="1">
      <c r="A47" s="426" t="s">
        <v>173</v>
      </c>
      <c r="B47" s="205" t="s">
        <v>213</v>
      </c>
      <c r="C47" s="219">
        <f>C48+C49+C50</f>
        <v>0</v>
      </c>
    </row>
    <row r="48" spans="1:3" s="23" customFormat="1" ht="39.75" hidden="1">
      <c r="A48" s="427" t="s">
        <v>214</v>
      </c>
      <c r="B48" s="206" t="s">
        <v>215</v>
      </c>
      <c r="C48" s="218"/>
    </row>
    <row r="49" spans="1:3" s="23" customFormat="1" ht="39.75" hidden="1">
      <c r="A49" s="427" t="s">
        <v>216</v>
      </c>
      <c r="B49" s="206" t="s">
        <v>217</v>
      </c>
      <c r="C49" s="218"/>
    </row>
    <row r="50" spans="1:3" s="23" customFormat="1" ht="25.5" hidden="1">
      <c r="A50" s="427" t="s">
        <v>227</v>
      </c>
      <c r="B50" s="210" t="s">
        <v>41</v>
      </c>
      <c r="C50" s="218">
        <v>0</v>
      </c>
    </row>
    <row r="51" spans="1:3" ht="18.75" hidden="1">
      <c r="A51" s="428"/>
      <c r="B51" s="100" t="s">
        <v>127</v>
      </c>
      <c r="C51" s="219">
        <f>'Прил. 4'!I10-'Прил.1'!C10</f>
        <v>1693.7999999999956</v>
      </c>
    </row>
    <row r="52" spans="1:5" ht="27.75" customHeight="1">
      <c r="A52" s="99"/>
      <c r="B52" s="244" t="s">
        <v>338</v>
      </c>
      <c r="C52" s="219">
        <f>'Прил. 3'!I10-'Прил.1'!C10</f>
        <v>1693.7999999999956</v>
      </c>
      <c r="E52" s="112"/>
    </row>
    <row r="53" spans="4:5" ht="27.75" customHeight="1">
      <c r="D53" s="2" t="s">
        <v>372</v>
      </c>
      <c r="E53" s="471" t="s">
        <v>387</v>
      </c>
    </row>
  </sheetData>
  <sheetProtection/>
  <mergeCells count="6">
    <mergeCell ref="A3:C3"/>
    <mergeCell ref="A4:C4"/>
    <mergeCell ref="B1:C1"/>
    <mergeCell ref="A7:C7"/>
    <mergeCell ref="A2:C2"/>
    <mergeCell ref="B5:C5"/>
  </mergeCells>
  <conditionalFormatting sqref="B1 C6">
    <cfRule type="expression" priority="1" dxfId="1" stopIfTrue="1">
      <formula>$G1&lt;&gt;""</formula>
    </cfRule>
  </conditionalFormatting>
  <printOptions/>
  <pageMargins left="0.984251968503937" right="0.1968503937007874" top="0.5905511811023623" bottom="0.1968503937007874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7.140625" style="26" customWidth="1"/>
    <col min="2" max="2" width="23.7109375" style="27" bestFit="1" customWidth="1"/>
    <col min="3" max="3" width="69.140625" style="27" customWidth="1"/>
    <col min="4" max="16384" width="9.140625" style="27" customWidth="1"/>
  </cols>
  <sheetData>
    <row r="1" ht="15.75">
      <c r="C1" s="28" t="s">
        <v>251</v>
      </c>
    </row>
    <row r="2" spans="3:11" ht="15.75">
      <c r="C2" s="103" t="s">
        <v>133</v>
      </c>
      <c r="D2" s="84"/>
      <c r="E2" s="84"/>
      <c r="F2" s="84"/>
      <c r="G2" s="84"/>
      <c r="H2" s="84"/>
      <c r="I2" s="84"/>
      <c r="J2" s="84"/>
      <c r="K2" s="84"/>
    </row>
    <row r="3" spans="3:11" ht="15.75">
      <c r="C3" s="101" t="s">
        <v>134</v>
      </c>
      <c r="D3" s="83"/>
      <c r="E3" s="83"/>
      <c r="F3" s="83"/>
      <c r="G3" s="83"/>
      <c r="H3" s="83"/>
      <c r="I3" s="83"/>
      <c r="J3" s="83"/>
      <c r="K3" s="83"/>
    </row>
    <row r="4" spans="3:11" ht="15.75">
      <c r="C4" s="102" t="s">
        <v>383</v>
      </c>
      <c r="D4" s="85"/>
      <c r="E4" s="85"/>
      <c r="F4" s="85"/>
      <c r="G4" s="85"/>
      <c r="H4" s="85"/>
      <c r="I4" s="85"/>
      <c r="J4" s="85"/>
      <c r="K4" s="85"/>
    </row>
    <row r="5" spans="2:11" ht="15.75">
      <c r="B5" s="469"/>
      <c r="C5" s="113" t="s">
        <v>388</v>
      </c>
      <c r="D5" s="113"/>
      <c r="E5" s="114"/>
      <c r="F5" s="114"/>
      <c r="G5" s="114"/>
      <c r="H5" s="114"/>
      <c r="I5" s="114"/>
      <c r="J5" s="114"/>
      <c r="K5" s="114"/>
    </row>
    <row r="6" spans="3:11" ht="15.75">
      <c r="C6" s="113"/>
      <c r="D6" s="114"/>
      <c r="E6" s="114"/>
      <c r="F6" s="114"/>
      <c r="G6" s="114"/>
      <c r="H6" s="114"/>
      <c r="I6" s="114"/>
      <c r="J6" s="114"/>
      <c r="K6" s="114"/>
    </row>
    <row r="7" spans="1:3" ht="58.5" customHeight="1">
      <c r="A7" s="478" t="s">
        <v>35</v>
      </c>
      <c r="B7" s="478"/>
      <c r="C7" s="478"/>
    </row>
    <row r="8" spans="1:3" ht="15">
      <c r="A8" s="29"/>
      <c r="B8" s="30"/>
      <c r="C8" s="31"/>
    </row>
    <row r="9" spans="1:3" ht="33.75" customHeight="1">
      <c r="A9" s="479" t="s">
        <v>43</v>
      </c>
      <c r="B9" s="479"/>
      <c r="C9" s="480" t="s">
        <v>36</v>
      </c>
    </row>
    <row r="10" spans="1:3" ht="31.5">
      <c r="A10" s="32" t="s">
        <v>37</v>
      </c>
      <c r="B10" s="33" t="s">
        <v>38</v>
      </c>
      <c r="C10" s="480"/>
    </row>
    <row r="11" spans="1:3" ht="15.75">
      <c r="A11" s="32">
        <v>1</v>
      </c>
      <c r="B11" s="33">
        <v>2</v>
      </c>
      <c r="C11" s="33">
        <v>3</v>
      </c>
    </row>
    <row r="12" spans="1:3" ht="38.25" customHeight="1">
      <c r="A12" s="34">
        <v>945</v>
      </c>
      <c r="B12" s="481" t="s">
        <v>42</v>
      </c>
      <c r="C12" s="481"/>
    </row>
    <row r="13" spans="1:3" ht="59.25" customHeight="1">
      <c r="A13" s="233">
        <v>945</v>
      </c>
      <c r="B13" s="429" t="s">
        <v>259</v>
      </c>
      <c r="C13" s="229" t="s">
        <v>257</v>
      </c>
    </row>
    <row r="14" spans="1:3" s="35" customFormat="1" ht="51">
      <c r="A14" s="233">
        <v>945</v>
      </c>
      <c r="B14" s="429" t="s">
        <v>260</v>
      </c>
      <c r="C14" s="229" t="s">
        <v>261</v>
      </c>
    </row>
    <row r="15" spans="1:3" s="35" customFormat="1" ht="38.25">
      <c r="A15" s="233">
        <v>945</v>
      </c>
      <c r="B15" s="429" t="s">
        <v>262</v>
      </c>
      <c r="C15" s="229" t="s">
        <v>255</v>
      </c>
    </row>
    <row r="16" spans="1:3" s="35" customFormat="1" ht="51">
      <c r="A16" s="233">
        <v>945</v>
      </c>
      <c r="B16" s="429" t="s">
        <v>263</v>
      </c>
      <c r="C16" s="229" t="s">
        <v>258</v>
      </c>
    </row>
    <row r="17" spans="1:3" s="35" customFormat="1" ht="57.75" customHeight="1">
      <c r="A17" s="233">
        <v>945</v>
      </c>
      <c r="B17" s="429" t="s">
        <v>264</v>
      </c>
      <c r="C17" s="229" t="s">
        <v>265</v>
      </c>
    </row>
    <row r="18" spans="1:3" s="35" customFormat="1" ht="51">
      <c r="A18" s="233">
        <v>945</v>
      </c>
      <c r="B18" s="429" t="s">
        <v>266</v>
      </c>
      <c r="C18" s="229" t="s">
        <v>267</v>
      </c>
    </row>
    <row r="19" spans="1:3" s="35" customFormat="1" ht="51">
      <c r="A19" s="233">
        <v>945</v>
      </c>
      <c r="B19" s="429" t="s">
        <v>268</v>
      </c>
      <c r="C19" s="229" t="s">
        <v>269</v>
      </c>
    </row>
    <row r="20" spans="1:3" s="35" customFormat="1" ht="63.75">
      <c r="A20" s="233">
        <v>945</v>
      </c>
      <c r="B20" s="429" t="s">
        <v>270</v>
      </c>
      <c r="C20" s="229" t="s">
        <v>271</v>
      </c>
    </row>
    <row r="21" spans="1:3" s="35" customFormat="1" ht="25.5">
      <c r="A21" s="233">
        <v>945</v>
      </c>
      <c r="B21" s="429" t="s">
        <v>272</v>
      </c>
      <c r="C21" s="229" t="s">
        <v>273</v>
      </c>
    </row>
    <row r="22" spans="1:3" s="35" customFormat="1" ht="38.25">
      <c r="A22" s="233">
        <v>945</v>
      </c>
      <c r="B22" s="429" t="s">
        <v>274</v>
      </c>
      <c r="C22" s="229" t="s">
        <v>275</v>
      </c>
    </row>
    <row r="23" spans="1:3" s="35" customFormat="1" ht="51">
      <c r="A23" s="233">
        <v>945</v>
      </c>
      <c r="B23" s="429" t="s">
        <v>276</v>
      </c>
      <c r="C23" s="229" t="s">
        <v>277</v>
      </c>
    </row>
    <row r="24" spans="1:3" s="35" customFormat="1" ht="25.5">
      <c r="A24" s="233">
        <v>945</v>
      </c>
      <c r="B24" s="429" t="s">
        <v>278</v>
      </c>
      <c r="C24" s="229" t="s">
        <v>279</v>
      </c>
    </row>
    <row r="25" spans="1:3" s="35" customFormat="1" ht="15">
      <c r="A25" s="233">
        <v>945</v>
      </c>
      <c r="B25" s="430" t="s">
        <v>280</v>
      </c>
      <c r="C25" s="208" t="s">
        <v>281</v>
      </c>
    </row>
    <row r="26" spans="1:3" s="35" customFormat="1" ht="15">
      <c r="A26" s="233">
        <v>945</v>
      </c>
      <c r="B26" s="430" t="s">
        <v>282</v>
      </c>
      <c r="C26" s="234" t="s">
        <v>283</v>
      </c>
    </row>
    <row r="27" spans="1:3" s="35" customFormat="1" ht="25.5">
      <c r="A27" s="233">
        <v>945</v>
      </c>
      <c r="B27" s="429" t="s">
        <v>288</v>
      </c>
      <c r="C27" s="235" t="s">
        <v>289</v>
      </c>
    </row>
    <row r="28" spans="1:3" s="35" customFormat="1" ht="15">
      <c r="A28" s="233">
        <v>945</v>
      </c>
      <c r="B28" s="429" t="s">
        <v>290</v>
      </c>
      <c r="C28" s="235" t="s">
        <v>291</v>
      </c>
    </row>
    <row r="29" spans="1:3" s="35" customFormat="1" ht="15">
      <c r="A29" s="233">
        <v>945</v>
      </c>
      <c r="B29" s="429" t="s">
        <v>292</v>
      </c>
      <c r="C29" s="236" t="s">
        <v>293</v>
      </c>
    </row>
    <row r="30" spans="1:3" s="35" customFormat="1" ht="15.75" customHeight="1">
      <c r="A30" s="233">
        <v>945</v>
      </c>
      <c r="B30" s="429" t="s">
        <v>295</v>
      </c>
      <c r="C30" s="229" t="s">
        <v>294</v>
      </c>
    </row>
    <row r="31" spans="1:3" s="35" customFormat="1" ht="25.5">
      <c r="A31" s="233">
        <v>945</v>
      </c>
      <c r="B31" s="429" t="s">
        <v>296</v>
      </c>
      <c r="C31" s="232" t="s">
        <v>297</v>
      </c>
    </row>
    <row r="32" spans="1:3" s="35" customFormat="1" ht="25.5">
      <c r="A32" s="233">
        <v>945</v>
      </c>
      <c r="B32" s="431" t="s">
        <v>298</v>
      </c>
      <c r="C32" s="237" t="s">
        <v>299</v>
      </c>
    </row>
    <row r="33" spans="1:3" s="35" customFormat="1" ht="25.5">
      <c r="A33" s="233">
        <v>945</v>
      </c>
      <c r="B33" s="429" t="s">
        <v>300</v>
      </c>
      <c r="C33" s="237" t="s">
        <v>301</v>
      </c>
    </row>
    <row r="34" spans="1:3" s="35" customFormat="1" ht="54" customHeight="1">
      <c r="A34" s="233">
        <v>945</v>
      </c>
      <c r="B34" s="429" t="s">
        <v>322</v>
      </c>
      <c r="C34" s="237" t="s">
        <v>323</v>
      </c>
    </row>
    <row r="35" spans="1:3" s="35" customFormat="1" ht="51">
      <c r="A35" s="233">
        <v>945</v>
      </c>
      <c r="B35" s="429" t="s">
        <v>324</v>
      </c>
      <c r="C35" s="237" t="s">
        <v>325</v>
      </c>
    </row>
    <row r="36" spans="1:3" s="36" customFormat="1" ht="26.25">
      <c r="A36" s="233">
        <v>945</v>
      </c>
      <c r="B36" s="431" t="s">
        <v>320</v>
      </c>
      <c r="C36" s="237" t="s">
        <v>321</v>
      </c>
    </row>
    <row r="37" spans="1:3" s="36" customFormat="1" ht="26.25">
      <c r="A37" s="233">
        <v>945</v>
      </c>
      <c r="B37" s="431" t="s">
        <v>318</v>
      </c>
      <c r="C37" s="237" t="s">
        <v>319</v>
      </c>
    </row>
    <row r="38" spans="1:3" s="36" customFormat="1" ht="38.25">
      <c r="A38" s="233">
        <v>945</v>
      </c>
      <c r="B38" s="431" t="s">
        <v>316</v>
      </c>
      <c r="C38" s="232" t="s">
        <v>317</v>
      </c>
    </row>
    <row r="39" spans="1:3" s="36" customFormat="1" ht="63.75">
      <c r="A39" s="233">
        <v>945</v>
      </c>
      <c r="B39" s="432" t="s">
        <v>314</v>
      </c>
      <c r="C39" s="232" t="s">
        <v>315</v>
      </c>
    </row>
    <row r="40" spans="1:3" s="36" customFormat="1" ht="27" customHeight="1">
      <c r="A40" s="233">
        <v>945</v>
      </c>
      <c r="B40" s="431" t="s">
        <v>312</v>
      </c>
      <c r="C40" s="232" t="s">
        <v>313</v>
      </c>
    </row>
    <row r="41" spans="1:3" s="36" customFormat="1" ht="18" customHeight="1">
      <c r="A41" s="233">
        <v>945</v>
      </c>
      <c r="B41" s="431" t="s">
        <v>310</v>
      </c>
      <c r="C41" s="208" t="s">
        <v>311</v>
      </c>
    </row>
    <row r="42" spans="1:3" s="35" customFormat="1" ht="38.25">
      <c r="A42" s="233">
        <v>945</v>
      </c>
      <c r="B42" s="431" t="s">
        <v>308</v>
      </c>
      <c r="C42" s="208" t="s">
        <v>309</v>
      </c>
    </row>
    <row r="43" spans="1:3" s="35" customFormat="1" ht="51">
      <c r="A43" s="233">
        <v>945</v>
      </c>
      <c r="B43" s="431" t="s">
        <v>306</v>
      </c>
      <c r="C43" s="229" t="s">
        <v>307</v>
      </c>
    </row>
    <row r="44" spans="1:3" s="35" customFormat="1" ht="63.75">
      <c r="A44" s="233">
        <v>945</v>
      </c>
      <c r="B44" s="431" t="s">
        <v>304</v>
      </c>
      <c r="C44" s="229" t="s">
        <v>305</v>
      </c>
    </row>
    <row r="45" spans="1:3" s="36" customFormat="1" ht="26.25">
      <c r="A45" s="233">
        <v>945</v>
      </c>
      <c r="B45" s="431" t="s">
        <v>302</v>
      </c>
      <c r="C45" s="434" t="s">
        <v>303</v>
      </c>
    </row>
    <row r="46" spans="1:3" ht="38.25">
      <c r="A46" s="233">
        <v>945</v>
      </c>
      <c r="B46" s="433" t="s">
        <v>136</v>
      </c>
      <c r="C46" s="435" t="s">
        <v>135</v>
      </c>
    </row>
    <row r="47" spans="1:3" ht="24.75" customHeight="1">
      <c r="A47" s="233">
        <v>945</v>
      </c>
      <c r="B47" s="433" t="s">
        <v>286</v>
      </c>
      <c r="C47" s="434" t="s">
        <v>287</v>
      </c>
    </row>
    <row r="48" spans="1:3" ht="39">
      <c r="A48" s="233">
        <v>945</v>
      </c>
      <c r="B48" s="433" t="s">
        <v>284</v>
      </c>
      <c r="C48" s="229" t="s">
        <v>285</v>
      </c>
    </row>
    <row r="49" spans="1:3" ht="15.75">
      <c r="A49" s="37"/>
      <c r="C49" s="38"/>
    </row>
    <row r="50" spans="1:3" ht="15.75">
      <c r="A50" s="37"/>
      <c r="C50" s="38"/>
    </row>
    <row r="51" spans="1:3" ht="15.75">
      <c r="A51" s="37"/>
      <c r="C51" s="38"/>
    </row>
    <row r="52" spans="1:3" ht="15.75">
      <c r="A52" s="37"/>
      <c r="C52" s="38"/>
    </row>
    <row r="53" spans="1:3" ht="15.75">
      <c r="A53" s="37"/>
      <c r="C53" s="38"/>
    </row>
    <row r="54" spans="1:3" ht="15.75">
      <c r="A54" s="37"/>
      <c r="C54" s="38"/>
    </row>
    <row r="55" ht="15">
      <c r="C55" s="38"/>
    </row>
  </sheetData>
  <sheetProtection/>
  <mergeCells count="4">
    <mergeCell ref="A7:C7"/>
    <mergeCell ref="A9:B9"/>
    <mergeCell ref="C9:C10"/>
    <mergeCell ref="B12:C12"/>
  </mergeCells>
  <printOptions/>
  <pageMargins left="0.7874015748031497" right="0.1968503937007874" top="0.7480314960629921" bottom="0.3937007874015748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T138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3.57421875" style="251" customWidth="1"/>
    <col min="2" max="2" width="4.57421875" style="57" hidden="1" customWidth="1"/>
    <col min="3" max="3" width="3.57421875" style="57" customWidth="1"/>
    <col min="4" max="6" width="4.28125" style="57" customWidth="1"/>
    <col min="7" max="7" width="8.00390625" style="57" bestFit="1" customWidth="1"/>
    <col min="8" max="8" width="5.00390625" style="57" customWidth="1"/>
    <col min="9" max="9" width="14.8515625" style="78" bestFit="1" customWidth="1"/>
    <col min="10" max="10" width="12.140625" style="39" bestFit="1" customWidth="1"/>
    <col min="11" max="11" width="12.421875" style="40" bestFit="1" customWidth="1"/>
    <col min="12" max="16384" width="9.140625" style="40" customWidth="1"/>
  </cols>
  <sheetData>
    <row r="1" spans="1:9" ht="15" customHeight="1">
      <c r="A1" s="483" t="s">
        <v>112</v>
      </c>
      <c r="B1" s="483"/>
      <c r="C1" s="483"/>
      <c r="D1" s="483"/>
      <c r="E1" s="483"/>
      <c r="F1" s="483"/>
      <c r="G1" s="483"/>
      <c r="H1" s="483"/>
      <c r="I1" s="483"/>
    </row>
    <row r="2" spans="1:9" ht="15" customHeight="1">
      <c r="A2" s="476" t="s">
        <v>133</v>
      </c>
      <c r="B2" s="476"/>
      <c r="C2" s="476"/>
      <c r="D2" s="476"/>
      <c r="E2" s="476"/>
      <c r="F2" s="476"/>
      <c r="G2" s="476"/>
      <c r="H2" s="476"/>
      <c r="I2" s="476"/>
    </row>
    <row r="3" spans="1:9" ht="15" customHeight="1">
      <c r="A3" s="472" t="s">
        <v>134</v>
      </c>
      <c r="B3" s="472"/>
      <c r="C3" s="472"/>
      <c r="D3" s="472"/>
      <c r="E3" s="472"/>
      <c r="F3" s="472"/>
      <c r="G3" s="472"/>
      <c r="H3" s="472"/>
      <c r="I3" s="472"/>
    </row>
    <row r="4" spans="1:9" ht="15" customHeight="1">
      <c r="A4" s="473" t="s">
        <v>384</v>
      </c>
      <c r="B4" s="473"/>
      <c r="C4" s="473"/>
      <c r="D4" s="473"/>
      <c r="E4" s="473"/>
      <c r="F4" s="473"/>
      <c r="G4" s="473"/>
      <c r="H4" s="473"/>
      <c r="I4" s="473"/>
    </row>
    <row r="5" spans="1:9" ht="15" customHeight="1">
      <c r="A5" s="477" t="s">
        <v>388</v>
      </c>
      <c r="B5" s="477"/>
      <c r="C5" s="477"/>
      <c r="D5" s="477"/>
      <c r="E5" s="477"/>
      <c r="F5" s="477"/>
      <c r="G5" s="477"/>
      <c r="H5" s="477"/>
      <c r="I5" s="477"/>
    </row>
    <row r="6" spans="1:9" ht="16.5" customHeight="1">
      <c r="A6" s="250"/>
      <c r="B6" s="3"/>
      <c r="C6" s="81"/>
      <c r="G6" s="82"/>
      <c r="H6" s="82"/>
      <c r="I6" s="225"/>
    </row>
    <row r="7" spans="1:9" ht="67.5" customHeight="1">
      <c r="A7" s="484" t="s">
        <v>250</v>
      </c>
      <c r="B7" s="484"/>
      <c r="C7" s="484"/>
      <c r="D7" s="484"/>
      <c r="E7" s="484"/>
      <c r="F7" s="484"/>
      <c r="G7" s="484"/>
      <c r="H7" s="484"/>
      <c r="I7" s="484"/>
    </row>
    <row r="8" ht="13.5" customHeight="1">
      <c r="I8" s="79" t="s">
        <v>45</v>
      </c>
    </row>
    <row r="9" spans="1:11" ht="13.5" customHeight="1">
      <c r="A9" s="252" t="s">
        <v>10</v>
      </c>
      <c r="B9" s="61" t="s">
        <v>46</v>
      </c>
      <c r="C9" s="61" t="s">
        <v>47</v>
      </c>
      <c r="D9" s="61" t="s">
        <v>48</v>
      </c>
      <c r="E9" s="482" t="s">
        <v>49</v>
      </c>
      <c r="F9" s="482"/>
      <c r="G9" s="482"/>
      <c r="H9" s="61" t="s">
        <v>50</v>
      </c>
      <c r="I9" s="80" t="s">
        <v>11</v>
      </c>
      <c r="J9" s="62"/>
      <c r="K9" s="44"/>
    </row>
    <row r="10" spans="1:12" s="43" customFormat="1" ht="15.75">
      <c r="A10" s="253" t="s">
        <v>51</v>
      </c>
      <c r="B10" s="63"/>
      <c r="C10" s="63"/>
      <c r="D10" s="63"/>
      <c r="E10" s="63"/>
      <c r="F10" s="63"/>
      <c r="G10" s="63"/>
      <c r="H10" s="64"/>
      <c r="I10" s="228">
        <f>I11+I54+I120+I45+I132</f>
        <v>45092.2861</v>
      </c>
      <c r="J10" s="65"/>
      <c r="K10" s="65"/>
      <c r="L10" s="66"/>
    </row>
    <row r="11" spans="1:11" s="43" customFormat="1" ht="15.75">
      <c r="A11" s="254" t="s">
        <v>52</v>
      </c>
      <c r="B11" s="52" t="s">
        <v>58</v>
      </c>
      <c r="C11" s="52" t="s">
        <v>53</v>
      </c>
      <c r="D11" s="52"/>
      <c r="E11" s="52"/>
      <c r="F11" s="52"/>
      <c r="G11" s="52"/>
      <c r="H11" s="52"/>
      <c r="I11" s="91">
        <f>I12+I18+I39+I113</f>
        <v>7897.1</v>
      </c>
      <c r="J11" s="65"/>
      <c r="K11" s="45"/>
    </row>
    <row r="12" spans="1:11" s="43" customFormat="1" ht="25.5">
      <c r="A12" s="255" t="s">
        <v>54</v>
      </c>
      <c r="B12" s="52" t="s">
        <v>58</v>
      </c>
      <c r="C12" s="52" t="s">
        <v>53</v>
      </c>
      <c r="D12" s="52" t="s">
        <v>55</v>
      </c>
      <c r="E12" s="52"/>
      <c r="F12" s="52"/>
      <c r="G12" s="52"/>
      <c r="H12" s="52"/>
      <c r="I12" s="91">
        <f>I13</f>
        <v>62</v>
      </c>
      <c r="J12" s="65"/>
      <c r="K12" s="65"/>
    </row>
    <row r="13" spans="1:11" s="43" customFormat="1" ht="27" customHeight="1">
      <c r="A13" s="256" t="s">
        <v>93</v>
      </c>
      <c r="B13" s="52" t="s">
        <v>58</v>
      </c>
      <c r="C13" s="52" t="s">
        <v>53</v>
      </c>
      <c r="D13" s="52" t="s">
        <v>55</v>
      </c>
      <c r="E13" s="52" t="s">
        <v>97</v>
      </c>
      <c r="F13" s="52" t="s">
        <v>80</v>
      </c>
      <c r="G13" s="42"/>
      <c r="H13" s="42"/>
      <c r="I13" s="91">
        <f>I14</f>
        <v>62</v>
      </c>
      <c r="J13" s="65"/>
      <c r="K13" s="45"/>
    </row>
    <row r="14" spans="1:11" s="43" customFormat="1" ht="25.5">
      <c r="A14" s="257" t="s">
        <v>94</v>
      </c>
      <c r="B14" s="52" t="s">
        <v>58</v>
      </c>
      <c r="C14" s="52" t="s">
        <v>53</v>
      </c>
      <c r="D14" s="52" t="s">
        <v>55</v>
      </c>
      <c r="E14" s="52" t="s">
        <v>97</v>
      </c>
      <c r="F14" s="52" t="s">
        <v>81</v>
      </c>
      <c r="G14" s="42"/>
      <c r="H14" s="42"/>
      <c r="I14" s="91">
        <f>I15</f>
        <v>62</v>
      </c>
      <c r="J14" s="65"/>
      <c r="K14" s="45"/>
    </row>
    <row r="15" spans="1:11" s="43" customFormat="1" ht="15.75">
      <c r="A15" s="256" t="s">
        <v>342</v>
      </c>
      <c r="B15" s="110" t="s">
        <v>58</v>
      </c>
      <c r="C15" s="110" t="s">
        <v>53</v>
      </c>
      <c r="D15" s="110" t="s">
        <v>55</v>
      </c>
      <c r="E15" s="110" t="s">
        <v>97</v>
      </c>
      <c r="F15" s="110" t="s">
        <v>81</v>
      </c>
      <c r="G15" s="111" t="s">
        <v>341</v>
      </c>
      <c r="H15" s="42"/>
      <c r="I15" s="91">
        <f>I16</f>
        <v>62</v>
      </c>
      <c r="J15" s="65"/>
      <c r="K15" s="45"/>
    </row>
    <row r="16" spans="1:11" s="43" customFormat="1" ht="25.5">
      <c r="A16" s="256" t="s">
        <v>343</v>
      </c>
      <c r="B16" s="110"/>
      <c r="C16" s="110" t="s">
        <v>53</v>
      </c>
      <c r="D16" s="110" t="s">
        <v>55</v>
      </c>
      <c r="E16" s="110" t="s">
        <v>97</v>
      </c>
      <c r="F16" s="110" t="s">
        <v>81</v>
      </c>
      <c r="G16" s="111" t="s">
        <v>327</v>
      </c>
      <c r="H16" s="42"/>
      <c r="I16" s="91">
        <f>I17</f>
        <v>62</v>
      </c>
      <c r="J16" s="65"/>
      <c r="K16" s="45"/>
    </row>
    <row r="17" spans="1:11" ht="26.25">
      <c r="A17" s="245" t="s">
        <v>82</v>
      </c>
      <c r="B17" s="53" t="s">
        <v>58</v>
      </c>
      <c r="C17" s="53" t="s">
        <v>53</v>
      </c>
      <c r="D17" s="53" t="s">
        <v>55</v>
      </c>
      <c r="E17" s="53" t="s">
        <v>97</v>
      </c>
      <c r="F17" s="53" t="s">
        <v>81</v>
      </c>
      <c r="G17" s="41" t="s">
        <v>327</v>
      </c>
      <c r="H17" s="41" t="s">
        <v>113</v>
      </c>
      <c r="I17" s="92">
        <f>'Прил. 4'!I17</f>
        <v>62</v>
      </c>
      <c r="J17" s="62"/>
      <c r="K17" s="44"/>
    </row>
    <row r="18" spans="1:11" s="43" customFormat="1" ht="38.25" customHeight="1">
      <c r="A18" s="258" t="s">
        <v>56</v>
      </c>
      <c r="B18" s="52" t="s">
        <v>58</v>
      </c>
      <c r="C18" s="52" t="s">
        <v>53</v>
      </c>
      <c r="D18" s="52" t="s">
        <v>57</v>
      </c>
      <c r="E18" s="52"/>
      <c r="F18" s="52"/>
      <c r="G18" s="52"/>
      <c r="H18" s="52"/>
      <c r="I18" s="93">
        <f>I19+I31+I34</f>
        <v>7625.1</v>
      </c>
      <c r="J18" s="65"/>
      <c r="K18" s="45"/>
    </row>
    <row r="19" spans="1:11" s="43" customFormat="1" ht="27" customHeight="1">
      <c r="A19" s="256" t="s">
        <v>93</v>
      </c>
      <c r="B19" s="52" t="s">
        <v>58</v>
      </c>
      <c r="C19" s="52" t="s">
        <v>53</v>
      </c>
      <c r="D19" s="52" t="s">
        <v>57</v>
      </c>
      <c r="E19" s="52" t="s">
        <v>97</v>
      </c>
      <c r="F19" s="52" t="s">
        <v>80</v>
      </c>
      <c r="G19" s="52"/>
      <c r="H19" s="52"/>
      <c r="I19" s="93">
        <f>I20+I29</f>
        <v>7605.8</v>
      </c>
      <c r="J19" s="65"/>
      <c r="K19" s="45"/>
    </row>
    <row r="20" spans="1:11" s="43" customFormat="1" ht="25.5">
      <c r="A20" s="257" t="s">
        <v>94</v>
      </c>
      <c r="B20" s="52" t="s">
        <v>58</v>
      </c>
      <c r="C20" s="52" t="s">
        <v>53</v>
      </c>
      <c r="D20" s="52" t="s">
        <v>57</v>
      </c>
      <c r="E20" s="52" t="s">
        <v>97</v>
      </c>
      <c r="F20" s="52" t="s">
        <v>81</v>
      </c>
      <c r="G20" s="52"/>
      <c r="H20" s="52"/>
      <c r="I20" s="93">
        <f>I21+I24</f>
        <v>6700.5</v>
      </c>
      <c r="J20" s="65"/>
      <c r="K20" s="45"/>
    </row>
    <row r="21" spans="1:11" s="43" customFormat="1" ht="15.75">
      <c r="A21" s="256" t="s">
        <v>342</v>
      </c>
      <c r="B21" s="110" t="s">
        <v>58</v>
      </c>
      <c r="C21" s="110" t="s">
        <v>53</v>
      </c>
      <c r="D21" s="110" t="s">
        <v>57</v>
      </c>
      <c r="E21" s="110" t="s">
        <v>97</v>
      </c>
      <c r="F21" s="110" t="s">
        <v>81</v>
      </c>
      <c r="G21" s="111" t="s">
        <v>341</v>
      </c>
      <c r="H21" s="42"/>
      <c r="I21" s="91">
        <f>I22</f>
        <v>4806.1</v>
      </c>
      <c r="J21" s="65"/>
      <c r="K21" s="45"/>
    </row>
    <row r="22" spans="1:11" s="43" customFormat="1" ht="25.5">
      <c r="A22" s="256" t="s">
        <v>343</v>
      </c>
      <c r="B22" s="52" t="s">
        <v>58</v>
      </c>
      <c r="C22" s="52" t="s">
        <v>53</v>
      </c>
      <c r="D22" s="52" t="s">
        <v>57</v>
      </c>
      <c r="E22" s="52" t="s">
        <v>97</v>
      </c>
      <c r="F22" s="52" t="s">
        <v>81</v>
      </c>
      <c r="G22" s="52" t="s">
        <v>327</v>
      </c>
      <c r="H22" s="52"/>
      <c r="I22" s="93">
        <f>I23</f>
        <v>4806.1</v>
      </c>
      <c r="J22" s="65"/>
      <c r="K22" s="45"/>
    </row>
    <row r="23" spans="1:11" ht="26.25">
      <c r="A23" s="245" t="s">
        <v>82</v>
      </c>
      <c r="B23" s="53" t="s">
        <v>58</v>
      </c>
      <c r="C23" s="53" t="s">
        <v>53</v>
      </c>
      <c r="D23" s="53" t="s">
        <v>57</v>
      </c>
      <c r="E23" s="53" t="s">
        <v>97</v>
      </c>
      <c r="F23" s="53" t="s">
        <v>81</v>
      </c>
      <c r="G23" s="53" t="s">
        <v>327</v>
      </c>
      <c r="H23" s="53" t="s">
        <v>83</v>
      </c>
      <c r="I23" s="94">
        <f>'Прил. 4'!I23</f>
        <v>4806.1</v>
      </c>
      <c r="J23" s="62"/>
      <c r="K23" s="58"/>
    </row>
    <row r="24" spans="1:11" s="43" customFormat="1" ht="15.75">
      <c r="A24" s="255" t="s">
        <v>85</v>
      </c>
      <c r="B24" s="52" t="s">
        <v>58</v>
      </c>
      <c r="C24" s="52" t="s">
        <v>53</v>
      </c>
      <c r="D24" s="52" t="s">
        <v>57</v>
      </c>
      <c r="E24" s="52" t="s">
        <v>97</v>
      </c>
      <c r="F24" s="52" t="s">
        <v>81</v>
      </c>
      <c r="G24" s="52" t="s">
        <v>328</v>
      </c>
      <c r="H24" s="52"/>
      <c r="I24" s="95">
        <f>I25+I26+I27+I28</f>
        <v>1894.4</v>
      </c>
      <c r="J24" s="65"/>
      <c r="K24" s="45"/>
    </row>
    <row r="25" spans="1:11" ht="26.25">
      <c r="A25" s="245" t="s">
        <v>86</v>
      </c>
      <c r="B25" s="53" t="s">
        <v>58</v>
      </c>
      <c r="C25" s="53" t="s">
        <v>53</v>
      </c>
      <c r="D25" s="53" t="s">
        <v>57</v>
      </c>
      <c r="E25" s="53" t="s">
        <v>97</v>
      </c>
      <c r="F25" s="53" t="s">
        <v>81</v>
      </c>
      <c r="G25" s="53" t="s">
        <v>328</v>
      </c>
      <c r="H25" s="53" t="s">
        <v>89</v>
      </c>
      <c r="I25" s="96">
        <f>'Прил. 4'!I25</f>
        <v>1.7</v>
      </c>
      <c r="J25" s="62"/>
      <c r="K25" s="44"/>
    </row>
    <row r="26" spans="1:11" ht="26.25">
      <c r="A26" s="245" t="s">
        <v>87</v>
      </c>
      <c r="B26" s="53" t="s">
        <v>58</v>
      </c>
      <c r="C26" s="53" t="s">
        <v>53</v>
      </c>
      <c r="D26" s="53" t="s">
        <v>57</v>
      </c>
      <c r="E26" s="53" t="s">
        <v>97</v>
      </c>
      <c r="F26" s="53" t="s">
        <v>81</v>
      </c>
      <c r="G26" s="53" t="s">
        <v>328</v>
      </c>
      <c r="H26" s="53" t="s">
        <v>90</v>
      </c>
      <c r="I26" s="96">
        <f>'Прил. 4'!I26</f>
        <v>1813.7</v>
      </c>
      <c r="J26" s="62"/>
      <c r="K26" s="44"/>
    </row>
    <row r="27" spans="1:11" ht="15.75">
      <c r="A27" s="259" t="s">
        <v>174</v>
      </c>
      <c r="B27" s="53" t="s">
        <v>58</v>
      </c>
      <c r="C27" s="53" t="s">
        <v>53</v>
      </c>
      <c r="D27" s="53" t="s">
        <v>57</v>
      </c>
      <c r="E27" s="53" t="s">
        <v>97</v>
      </c>
      <c r="F27" s="53" t="s">
        <v>81</v>
      </c>
      <c r="G27" s="53" t="s">
        <v>328</v>
      </c>
      <c r="H27" s="53" t="s">
        <v>175</v>
      </c>
      <c r="I27" s="96">
        <f>'Прил. 4'!I27</f>
        <v>5</v>
      </c>
      <c r="J27" s="62"/>
      <c r="K27" s="44"/>
    </row>
    <row r="28" spans="1:11" ht="15.75">
      <c r="A28" s="245" t="s">
        <v>88</v>
      </c>
      <c r="B28" s="53" t="s">
        <v>58</v>
      </c>
      <c r="C28" s="53" t="s">
        <v>53</v>
      </c>
      <c r="D28" s="53" t="s">
        <v>57</v>
      </c>
      <c r="E28" s="53" t="s">
        <v>97</v>
      </c>
      <c r="F28" s="53" t="s">
        <v>81</v>
      </c>
      <c r="G28" s="53" t="s">
        <v>328</v>
      </c>
      <c r="H28" s="53" t="s">
        <v>91</v>
      </c>
      <c r="I28" s="94">
        <f>'Прил. 4'!I28</f>
        <v>74</v>
      </c>
      <c r="J28" s="62"/>
      <c r="K28" s="44"/>
    </row>
    <row r="29" spans="1:11" s="43" customFormat="1" ht="25.5">
      <c r="A29" s="256" t="s">
        <v>357</v>
      </c>
      <c r="B29" s="52" t="s">
        <v>58</v>
      </c>
      <c r="C29" s="52" t="s">
        <v>53</v>
      </c>
      <c r="D29" s="52" t="s">
        <v>57</v>
      </c>
      <c r="E29" s="52" t="s">
        <v>97</v>
      </c>
      <c r="F29" s="52" t="s">
        <v>81</v>
      </c>
      <c r="G29" s="52" t="s">
        <v>356</v>
      </c>
      <c r="H29" s="52"/>
      <c r="I29" s="95">
        <f>I30</f>
        <v>905.3</v>
      </c>
      <c r="J29" s="65"/>
      <c r="K29" s="45"/>
    </row>
    <row r="30" spans="1:11" ht="26.25">
      <c r="A30" s="245" t="s">
        <v>82</v>
      </c>
      <c r="B30" s="53" t="s">
        <v>58</v>
      </c>
      <c r="C30" s="53" t="s">
        <v>53</v>
      </c>
      <c r="D30" s="53" t="s">
        <v>57</v>
      </c>
      <c r="E30" s="53" t="s">
        <v>97</v>
      </c>
      <c r="F30" s="53" t="s">
        <v>81</v>
      </c>
      <c r="G30" s="53" t="s">
        <v>356</v>
      </c>
      <c r="H30" s="53" t="s">
        <v>83</v>
      </c>
      <c r="I30" s="96">
        <f>'Прил. 4'!I30</f>
        <v>905.3</v>
      </c>
      <c r="J30" s="62"/>
      <c r="K30" s="44"/>
    </row>
    <row r="31" spans="1:11" s="43" customFormat="1" ht="51">
      <c r="A31" s="260" t="s">
        <v>247</v>
      </c>
      <c r="B31" s="52" t="s">
        <v>58</v>
      </c>
      <c r="C31" s="68" t="s">
        <v>53</v>
      </c>
      <c r="D31" s="68" t="s">
        <v>57</v>
      </c>
      <c r="E31" s="52" t="s">
        <v>351</v>
      </c>
      <c r="F31" s="52" t="s">
        <v>81</v>
      </c>
      <c r="G31" s="68"/>
      <c r="H31" s="68"/>
      <c r="I31" s="95">
        <f>I32</f>
        <v>15</v>
      </c>
      <c r="J31" s="65"/>
      <c r="K31" s="248"/>
    </row>
    <row r="32" spans="1:11" ht="27">
      <c r="A32" s="261" t="s">
        <v>248</v>
      </c>
      <c r="B32" s="110" t="s">
        <v>58</v>
      </c>
      <c r="C32" s="170" t="s">
        <v>53</v>
      </c>
      <c r="D32" s="170" t="s">
        <v>57</v>
      </c>
      <c r="E32" s="110" t="s">
        <v>351</v>
      </c>
      <c r="F32" s="110" t="s">
        <v>81</v>
      </c>
      <c r="G32" s="436" t="s">
        <v>246</v>
      </c>
      <c r="H32" s="170"/>
      <c r="I32" s="96">
        <f>I33</f>
        <v>15</v>
      </c>
      <c r="J32" s="62"/>
      <c r="K32" s="249"/>
    </row>
    <row r="33" spans="1:11" ht="26.25">
      <c r="A33" s="262" t="s">
        <v>87</v>
      </c>
      <c r="B33" s="53" t="s">
        <v>58</v>
      </c>
      <c r="C33" s="69" t="s">
        <v>53</v>
      </c>
      <c r="D33" s="69" t="s">
        <v>57</v>
      </c>
      <c r="E33" s="53" t="s">
        <v>351</v>
      </c>
      <c r="F33" s="53" t="s">
        <v>81</v>
      </c>
      <c r="G33" s="408" t="s">
        <v>246</v>
      </c>
      <c r="H33" s="69" t="s">
        <v>90</v>
      </c>
      <c r="I33" s="96">
        <f>'Прил. 4'!I33</f>
        <v>15</v>
      </c>
      <c r="J33" s="62"/>
      <c r="K33" s="249"/>
    </row>
    <row r="34" spans="1:11" s="43" customFormat="1" ht="25.5">
      <c r="A34" s="255" t="s">
        <v>211</v>
      </c>
      <c r="B34" s="52" t="s">
        <v>58</v>
      </c>
      <c r="C34" s="68" t="s">
        <v>53</v>
      </c>
      <c r="D34" s="68" t="s">
        <v>57</v>
      </c>
      <c r="E34" s="68" t="s">
        <v>3</v>
      </c>
      <c r="F34" s="68" t="s">
        <v>80</v>
      </c>
      <c r="G34" s="68"/>
      <c r="H34" s="68"/>
      <c r="I34" s="95">
        <f>I35</f>
        <v>4.3</v>
      </c>
      <c r="J34" s="65"/>
      <c r="K34" s="249"/>
    </row>
    <row r="35" spans="1:11" s="43" customFormat="1" ht="51">
      <c r="A35" s="255" t="s">
        <v>212</v>
      </c>
      <c r="B35" s="52" t="s">
        <v>58</v>
      </c>
      <c r="C35" s="68" t="s">
        <v>53</v>
      </c>
      <c r="D35" s="68" t="s">
        <v>57</v>
      </c>
      <c r="E35" s="68" t="s">
        <v>3</v>
      </c>
      <c r="F35" s="68" t="s">
        <v>81</v>
      </c>
      <c r="G35" s="68"/>
      <c r="H35" s="68"/>
      <c r="I35" s="95">
        <f>I36</f>
        <v>4.3</v>
      </c>
      <c r="J35" s="65"/>
      <c r="K35" s="249"/>
    </row>
    <row r="36" spans="1:11" s="43" customFormat="1" ht="38.25">
      <c r="A36" s="437" t="s">
        <v>95</v>
      </c>
      <c r="B36" s="403" t="s">
        <v>58</v>
      </c>
      <c r="C36" s="404" t="s">
        <v>53</v>
      </c>
      <c r="D36" s="404" t="s">
        <v>57</v>
      </c>
      <c r="E36" s="404" t="s">
        <v>3</v>
      </c>
      <c r="F36" s="404" t="s">
        <v>81</v>
      </c>
      <c r="G36" s="404" t="s">
        <v>352</v>
      </c>
      <c r="H36" s="404"/>
      <c r="I36" s="95">
        <f>I37</f>
        <v>4.3</v>
      </c>
      <c r="J36" s="65"/>
      <c r="K36" s="249"/>
    </row>
    <row r="37" spans="1:11" s="43" customFormat="1" ht="27.75" customHeight="1">
      <c r="A37" s="437" t="s">
        <v>96</v>
      </c>
      <c r="B37" s="403" t="s">
        <v>58</v>
      </c>
      <c r="C37" s="404" t="s">
        <v>53</v>
      </c>
      <c r="D37" s="404" t="s">
        <v>57</v>
      </c>
      <c r="E37" s="404" t="s">
        <v>3</v>
      </c>
      <c r="F37" s="404" t="s">
        <v>81</v>
      </c>
      <c r="G37" s="404" t="s">
        <v>2</v>
      </c>
      <c r="H37" s="418"/>
      <c r="I37" s="95">
        <f>I38</f>
        <v>4.3</v>
      </c>
      <c r="J37" s="65"/>
      <c r="K37" s="249"/>
    </row>
    <row r="38" spans="1:11" s="43" customFormat="1" ht="27" customHeight="1">
      <c r="A38" s="406" t="s">
        <v>87</v>
      </c>
      <c r="B38" s="407" t="s">
        <v>58</v>
      </c>
      <c r="C38" s="408" t="s">
        <v>53</v>
      </c>
      <c r="D38" s="408" t="s">
        <v>57</v>
      </c>
      <c r="E38" s="408" t="s">
        <v>3</v>
      </c>
      <c r="F38" s="408" t="s">
        <v>81</v>
      </c>
      <c r="G38" s="408" t="s">
        <v>2</v>
      </c>
      <c r="H38" s="408" t="s">
        <v>90</v>
      </c>
      <c r="I38" s="95">
        <f>'Прил. 4'!I37</f>
        <v>4.3</v>
      </c>
      <c r="J38" s="65"/>
      <c r="K38" s="249"/>
    </row>
    <row r="39" spans="1:11" s="43" customFormat="1" ht="12.75" customHeight="1">
      <c r="A39" s="260" t="s">
        <v>59</v>
      </c>
      <c r="B39" s="52" t="s">
        <v>58</v>
      </c>
      <c r="C39" s="52" t="s">
        <v>53</v>
      </c>
      <c r="D39" s="68" t="s">
        <v>60</v>
      </c>
      <c r="E39" s="68"/>
      <c r="F39" s="68"/>
      <c r="G39" s="68"/>
      <c r="H39" s="68"/>
      <c r="I39" s="95">
        <f>I40</f>
        <v>200</v>
      </c>
      <c r="J39" s="65"/>
      <c r="K39" s="45"/>
    </row>
    <row r="40" spans="1:228" s="43" customFormat="1" ht="25.5">
      <c r="A40" s="256" t="s">
        <v>93</v>
      </c>
      <c r="B40" s="52" t="s">
        <v>58</v>
      </c>
      <c r="C40" s="52" t="s">
        <v>53</v>
      </c>
      <c r="D40" s="52" t="s">
        <v>60</v>
      </c>
      <c r="E40" s="52" t="s">
        <v>97</v>
      </c>
      <c r="F40" s="52" t="s">
        <v>80</v>
      </c>
      <c r="G40" s="52"/>
      <c r="H40" s="52"/>
      <c r="I40" s="93">
        <f>I41</f>
        <v>200</v>
      </c>
      <c r="J40" s="65"/>
      <c r="K40" s="45"/>
      <c r="P40" s="46"/>
      <c r="Q40" s="47"/>
      <c r="R40" s="48"/>
      <c r="S40" s="48"/>
      <c r="T40" s="48"/>
      <c r="U40" s="48"/>
      <c r="V40" s="49"/>
      <c r="W40" s="48"/>
      <c r="X40" s="50"/>
      <c r="AB40" s="46"/>
      <c r="AJ40" s="46"/>
      <c r="AK40" s="47"/>
      <c r="AL40" s="48"/>
      <c r="AM40" s="48"/>
      <c r="AN40" s="48"/>
      <c r="AO40" s="48"/>
      <c r="AP40" s="49"/>
      <c r="AQ40" s="48"/>
      <c r="AR40" s="50"/>
      <c r="AV40" s="46"/>
      <c r="BD40" s="46"/>
      <c r="BE40" s="47"/>
      <c r="BF40" s="48"/>
      <c r="BG40" s="48"/>
      <c r="BH40" s="48"/>
      <c r="BI40" s="48"/>
      <c r="BJ40" s="49"/>
      <c r="BK40" s="48"/>
      <c r="BL40" s="50"/>
      <c r="BP40" s="46"/>
      <c r="BX40" s="46"/>
      <c r="BY40" s="47"/>
      <c r="BZ40" s="48"/>
      <c r="CA40" s="48"/>
      <c r="CB40" s="48"/>
      <c r="CC40" s="48"/>
      <c r="CD40" s="49"/>
      <c r="CE40" s="48"/>
      <c r="CF40" s="50"/>
      <c r="CJ40" s="46"/>
      <c r="CR40" s="46"/>
      <c r="CS40" s="47"/>
      <c r="CT40" s="48"/>
      <c r="CU40" s="48"/>
      <c r="CV40" s="48"/>
      <c r="CW40" s="48"/>
      <c r="CX40" s="49"/>
      <c r="CY40" s="48"/>
      <c r="CZ40" s="50"/>
      <c r="DD40" s="46"/>
      <c r="DL40" s="46"/>
      <c r="DM40" s="47"/>
      <c r="DN40" s="48"/>
      <c r="DO40" s="48"/>
      <c r="DP40" s="48"/>
      <c r="DQ40" s="48"/>
      <c r="DR40" s="49"/>
      <c r="DS40" s="48"/>
      <c r="DT40" s="50"/>
      <c r="DX40" s="46"/>
      <c r="EF40" s="46"/>
      <c r="EG40" s="47"/>
      <c r="EH40" s="48"/>
      <c r="EI40" s="48"/>
      <c r="EJ40" s="48"/>
      <c r="EK40" s="48"/>
      <c r="EL40" s="49"/>
      <c r="EM40" s="48"/>
      <c r="EN40" s="50"/>
      <c r="ER40" s="46"/>
      <c r="EZ40" s="46"/>
      <c r="FA40" s="47"/>
      <c r="FB40" s="48"/>
      <c r="FC40" s="48"/>
      <c r="FD40" s="48"/>
      <c r="FE40" s="48"/>
      <c r="FF40" s="49"/>
      <c r="FG40" s="48"/>
      <c r="FH40" s="50"/>
      <c r="FL40" s="46"/>
      <c r="FT40" s="46"/>
      <c r="FU40" s="47"/>
      <c r="FV40" s="48"/>
      <c r="FW40" s="48"/>
      <c r="FX40" s="48"/>
      <c r="FY40" s="48"/>
      <c r="FZ40" s="49"/>
      <c r="GA40" s="48"/>
      <c r="GB40" s="50"/>
      <c r="GF40" s="46"/>
      <c r="GN40" s="46"/>
      <c r="GO40" s="47"/>
      <c r="GP40" s="48"/>
      <c r="GQ40" s="48"/>
      <c r="GR40" s="48"/>
      <c r="GS40" s="48"/>
      <c r="GT40" s="49"/>
      <c r="GU40" s="48"/>
      <c r="GV40" s="50"/>
      <c r="GZ40" s="46"/>
      <c r="HH40" s="46"/>
      <c r="HI40" s="47"/>
      <c r="HJ40" s="48"/>
      <c r="HK40" s="48"/>
      <c r="HL40" s="48"/>
      <c r="HM40" s="48"/>
      <c r="HN40" s="49"/>
      <c r="HO40" s="48"/>
      <c r="HP40" s="50"/>
      <c r="HT40" s="46"/>
    </row>
    <row r="41" spans="1:11" s="43" customFormat="1" ht="25.5">
      <c r="A41" s="257" t="s">
        <v>94</v>
      </c>
      <c r="B41" s="52" t="s">
        <v>58</v>
      </c>
      <c r="C41" s="52" t="s">
        <v>53</v>
      </c>
      <c r="D41" s="52" t="s">
        <v>60</v>
      </c>
      <c r="E41" s="52" t="s">
        <v>97</v>
      </c>
      <c r="F41" s="52" t="s">
        <v>81</v>
      </c>
      <c r="G41" s="52"/>
      <c r="H41" s="52"/>
      <c r="I41" s="93">
        <f>I42</f>
        <v>200</v>
      </c>
      <c r="J41" s="65"/>
      <c r="K41" s="45"/>
    </row>
    <row r="42" spans="1:11" s="43" customFormat="1" ht="15.75">
      <c r="A42" s="437" t="s">
        <v>342</v>
      </c>
      <c r="B42" s="403"/>
      <c r="C42" s="403" t="s">
        <v>53</v>
      </c>
      <c r="D42" s="403" t="s">
        <v>60</v>
      </c>
      <c r="E42" s="403" t="s">
        <v>97</v>
      </c>
      <c r="F42" s="403" t="s">
        <v>81</v>
      </c>
      <c r="G42" s="403" t="s">
        <v>341</v>
      </c>
      <c r="H42" s="52"/>
      <c r="I42" s="93">
        <f>I43</f>
        <v>200</v>
      </c>
      <c r="J42" s="65"/>
      <c r="K42" s="45"/>
    </row>
    <row r="43" spans="1:11" s="43" customFormat="1" ht="12.75" customHeight="1">
      <c r="A43" s="260" t="s">
        <v>347</v>
      </c>
      <c r="B43" s="52" t="s">
        <v>58</v>
      </c>
      <c r="C43" s="52" t="s">
        <v>53</v>
      </c>
      <c r="D43" s="52" t="s">
        <v>60</v>
      </c>
      <c r="E43" s="52" t="s">
        <v>97</v>
      </c>
      <c r="F43" s="52" t="s">
        <v>81</v>
      </c>
      <c r="G43" s="52" t="s">
        <v>329</v>
      </c>
      <c r="H43" s="52"/>
      <c r="I43" s="93">
        <f>I44</f>
        <v>200</v>
      </c>
      <c r="J43" s="65"/>
      <c r="K43" s="45"/>
    </row>
    <row r="44" spans="1:11" ht="14.25" customHeight="1">
      <c r="A44" s="259" t="s">
        <v>98</v>
      </c>
      <c r="B44" s="53" t="s">
        <v>58</v>
      </c>
      <c r="C44" s="53" t="s">
        <v>53</v>
      </c>
      <c r="D44" s="53" t="s">
        <v>60</v>
      </c>
      <c r="E44" s="53" t="s">
        <v>97</v>
      </c>
      <c r="F44" s="53" t="s">
        <v>81</v>
      </c>
      <c r="G44" s="53" t="s">
        <v>329</v>
      </c>
      <c r="H44" s="53" t="s">
        <v>99</v>
      </c>
      <c r="I44" s="96">
        <f>'Прил. 4'!I44</f>
        <v>200</v>
      </c>
      <c r="J44" s="62"/>
      <c r="K44" s="44"/>
    </row>
    <row r="45" spans="1:11" s="43" customFormat="1" ht="14.25" customHeight="1">
      <c r="A45" s="254" t="s">
        <v>61</v>
      </c>
      <c r="B45" s="52" t="s">
        <v>58</v>
      </c>
      <c r="C45" s="63" t="s">
        <v>57</v>
      </c>
      <c r="D45" s="52"/>
      <c r="E45" s="52"/>
      <c r="F45" s="52"/>
      <c r="G45" s="52"/>
      <c r="H45" s="52"/>
      <c r="I45" s="91">
        <f>I46</f>
        <v>7665</v>
      </c>
      <c r="J45" s="65"/>
      <c r="K45" s="45"/>
    </row>
    <row r="46" spans="1:11" s="43" customFormat="1" ht="12.75" customHeight="1">
      <c r="A46" s="254" t="s">
        <v>100</v>
      </c>
      <c r="B46" s="52" t="s">
        <v>58</v>
      </c>
      <c r="C46" s="52" t="s">
        <v>57</v>
      </c>
      <c r="D46" s="52" t="s">
        <v>63</v>
      </c>
      <c r="E46" s="52"/>
      <c r="F46" s="52"/>
      <c r="G46" s="52"/>
      <c r="H46" s="52"/>
      <c r="I46" s="95">
        <f>I47</f>
        <v>7665</v>
      </c>
      <c r="J46" s="65"/>
      <c r="K46" s="45"/>
    </row>
    <row r="47" spans="1:11" s="43" customFormat="1" ht="25.5">
      <c r="A47" s="256" t="s">
        <v>93</v>
      </c>
      <c r="B47" s="52" t="s">
        <v>58</v>
      </c>
      <c r="C47" s="52" t="s">
        <v>57</v>
      </c>
      <c r="D47" s="52" t="s">
        <v>63</v>
      </c>
      <c r="E47" s="52" t="s">
        <v>97</v>
      </c>
      <c r="F47" s="52" t="s">
        <v>80</v>
      </c>
      <c r="G47" s="52"/>
      <c r="H47" s="52"/>
      <c r="I47" s="95">
        <f>I48</f>
        <v>7665</v>
      </c>
      <c r="J47" s="65"/>
      <c r="K47" s="45"/>
    </row>
    <row r="48" spans="1:11" s="43" customFormat="1" ht="25.5">
      <c r="A48" s="257" t="s">
        <v>94</v>
      </c>
      <c r="B48" s="52" t="s">
        <v>58</v>
      </c>
      <c r="C48" s="52" t="s">
        <v>57</v>
      </c>
      <c r="D48" s="52" t="s">
        <v>63</v>
      </c>
      <c r="E48" s="52" t="s">
        <v>97</v>
      </c>
      <c r="F48" s="52" t="s">
        <v>81</v>
      </c>
      <c r="G48" s="52"/>
      <c r="H48" s="52"/>
      <c r="I48" s="95">
        <f>I49</f>
        <v>7665</v>
      </c>
      <c r="J48" s="65"/>
      <c r="K48" s="45"/>
    </row>
    <row r="49" spans="1:11" s="43" customFormat="1" ht="25.5">
      <c r="A49" s="437" t="s">
        <v>360</v>
      </c>
      <c r="B49" s="52"/>
      <c r="C49" s="52" t="s">
        <v>57</v>
      </c>
      <c r="D49" s="52" t="s">
        <v>63</v>
      </c>
      <c r="E49" s="52" t="s">
        <v>97</v>
      </c>
      <c r="F49" s="52" t="s">
        <v>81</v>
      </c>
      <c r="G49" s="52" t="s">
        <v>359</v>
      </c>
      <c r="H49" s="52"/>
      <c r="I49" s="95">
        <f>I50</f>
        <v>7665</v>
      </c>
      <c r="J49" s="65"/>
      <c r="K49" s="45"/>
    </row>
    <row r="50" spans="1:11" s="43" customFormat="1" ht="25.5">
      <c r="A50" s="255" t="s">
        <v>102</v>
      </c>
      <c r="B50" s="52" t="s">
        <v>58</v>
      </c>
      <c r="C50" s="52" t="s">
        <v>57</v>
      </c>
      <c r="D50" s="52" t="s">
        <v>63</v>
      </c>
      <c r="E50" s="52" t="s">
        <v>97</v>
      </c>
      <c r="F50" s="52" t="s">
        <v>81</v>
      </c>
      <c r="G50" s="52" t="s">
        <v>330</v>
      </c>
      <c r="H50" s="52"/>
      <c r="I50" s="95">
        <f>I51+I52+I53</f>
        <v>7665</v>
      </c>
      <c r="J50" s="65"/>
      <c r="K50" s="45"/>
    </row>
    <row r="51" spans="1:11" ht="26.25">
      <c r="A51" s="245" t="s">
        <v>87</v>
      </c>
      <c r="B51" s="53" t="s">
        <v>58</v>
      </c>
      <c r="C51" s="53" t="s">
        <v>57</v>
      </c>
      <c r="D51" s="53" t="s">
        <v>63</v>
      </c>
      <c r="E51" s="53" t="s">
        <v>97</v>
      </c>
      <c r="F51" s="53" t="s">
        <v>81</v>
      </c>
      <c r="G51" s="53" t="s">
        <v>330</v>
      </c>
      <c r="H51" s="53" t="s">
        <v>104</v>
      </c>
      <c r="I51" s="96">
        <f>'Прил. 4'!I51</f>
        <v>5795</v>
      </c>
      <c r="J51" s="62"/>
      <c r="K51" s="44"/>
    </row>
    <row r="52" spans="1:11" ht="26.25">
      <c r="A52" s="245" t="s">
        <v>87</v>
      </c>
      <c r="B52" s="53" t="s">
        <v>58</v>
      </c>
      <c r="C52" s="53" t="s">
        <v>57</v>
      </c>
      <c r="D52" s="53" t="s">
        <v>63</v>
      </c>
      <c r="E52" s="53" t="s">
        <v>97</v>
      </c>
      <c r="F52" s="53" t="s">
        <v>81</v>
      </c>
      <c r="G52" s="53" t="s">
        <v>330</v>
      </c>
      <c r="H52" s="53" t="s">
        <v>90</v>
      </c>
      <c r="I52" s="96">
        <f>'Прил. 4'!I52</f>
        <v>1570</v>
      </c>
      <c r="J52" s="62"/>
      <c r="K52" s="44"/>
    </row>
    <row r="53" spans="1:11" ht="26.25">
      <c r="A53" s="263" t="s">
        <v>106</v>
      </c>
      <c r="B53" s="53" t="s">
        <v>58</v>
      </c>
      <c r="C53" s="53" t="s">
        <v>57</v>
      </c>
      <c r="D53" s="53" t="s">
        <v>63</v>
      </c>
      <c r="E53" s="53" t="s">
        <v>97</v>
      </c>
      <c r="F53" s="53" t="s">
        <v>81</v>
      </c>
      <c r="G53" s="53" t="s">
        <v>370</v>
      </c>
      <c r="H53" s="53" t="s">
        <v>107</v>
      </c>
      <c r="I53" s="96">
        <f>'Прил. 4'!I53</f>
        <v>300</v>
      </c>
      <c r="J53" s="62"/>
      <c r="K53" s="44"/>
    </row>
    <row r="54" spans="1:11" s="43" customFormat="1" ht="18.75" customHeight="1">
      <c r="A54" s="254" t="s">
        <v>64</v>
      </c>
      <c r="B54" s="52" t="s">
        <v>58</v>
      </c>
      <c r="C54" s="63" t="s">
        <v>62</v>
      </c>
      <c r="D54" s="52"/>
      <c r="E54" s="52"/>
      <c r="F54" s="52"/>
      <c r="G54" s="52"/>
      <c r="H54" s="52"/>
      <c r="I54" s="91">
        <f>I55+I82+I100</f>
        <v>29267.4861</v>
      </c>
      <c r="J54" s="65"/>
      <c r="K54" s="45"/>
    </row>
    <row r="55" spans="1:11" s="43" customFormat="1" ht="15.75">
      <c r="A55" s="260" t="s">
        <v>65</v>
      </c>
      <c r="B55" s="52" t="s">
        <v>58</v>
      </c>
      <c r="C55" s="52" t="s">
        <v>62</v>
      </c>
      <c r="D55" s="52" t="s">
        <v>53</v>
      </c>
      <c r="E55" s="52"/>
      <c r="F55" s="52"/>
      <c r="G55" s="52"/>
      <c r="H55" s="52"/>
      <c r="I55" s="93">
        <f>I56+I62</f>
        <v>7977.9</v>
      </c>
      <c r="J55" s="65"/>
      <c r="K55" s="45"/>
    </row>
    <row r="56" spans="1:11" s="43" customFormat="1" ht="25.5">
      <c r="A56" s="256" t="s">
        <v>93</v>
      </c>
      <c r="B56" s="52" t="s">
        <v>58</v>
      </c>
      <c r="C56" s="52" t="s">
        <v>62</v>
      </c>
      <c r="D56" s="52" t="s">
        <v>53</v>
      </c>
      <c r="E56" s="52" t="s">
        <v>97</v>
      </c>
      <c r="F56" s="52" t="s">
        <v>80</v>
      </c>
      <c r="G56" s="52"/>
      <c r="H56" s="52"/>
      <c r="I56" s="93">
        <f>I57</f>
        <v>3314</v>
      </c>
      <c r="J56" s="65"/>
      <c r="K56" s="45"/>
    </row>
    <row r="57" spans="1:11" s="43" customFormat="1" ht="25.5">
      <c r="A57" s="257" t="s">
        <v>94</v>
      </c>
      <c r="B57" s="52" t="s">
        <v>58</v>
      </c>
      <c r="C57" s="52" t="s">
        <v>62</v>
      </c>
      <c r="D57" s="52" t="s">
        <v>53</v>
      </c>
      <c r="E57" s="52" t="s">
        <v>97</v>
      </c>
      <c r="F57" s="52" t="s">
        <v>81</v>
      </c>
      <c r="G57" s="52"/>
      <c r="H57" s="52"/>
      <c r="I57" s="93">
        <f>I58</f>
        <v>3314</v>
      </c>
      <c r="J57" s="65"/>
      <c r="K57" s="45"/>
    </row>
    <row r="58" spans="1:11" s="43" customFormat="1" ht="25.5" customHeight="1">
      <c r="A58" s="437" t="s">
        <v>360</v>
      </c>
      <c r="B58" s="52"/>
      <c r="C58" s="52" t="s">
        <v>62</v>
      </c>
      <c r="D58" s="52" t="s">
        <v>53</v>
      </c>
      <c r="E58" s="52" t="s">
        <v>97</v>
      </c>
      <c r="F58" s="52" t="s">
        <v>81</v>
      </c>
      <c r="G58" s="52" t="s">
        <v>359</v>
      </c>
      <c r="H58" s="52"/>
      <c r="I58" s="93">
        <f>I59</f>
        <v>3314</v>
      </c>
      <c r="J58" s="65"/>
      <c r="K58" s="45"/>
    </row>
    <row r="59" spans="1:11" s="43" customFormat="1" ht="12.75" customHeight="1">
      <c r="A59" s="260" t="s">
        <v>348</v>
      </c>
      <c r="B59" s="52" t="s">
        <v>58</v>
      </c>
      <c r="C59" s="52" t="s">
        <v>62</v>
      </c>
      <c r="D59" s="52" t="s">
        <v>53</v>
      </c>
      <c r="E59" s="52" t="s">
        <v>97</v>
      </c>
      <c r="F59" s="52" t="s">
        <v>81</v>
      </c>
      <c r="G59" s="52" t="s">
        <v>331</v>
      </c>
      <c r="H59" s="52"/>
      <c r="I59" s="95">
        <f>I60+I61</f>
        <v>3314</v>
      </c>
      <c r="J59" s="65"/>
      <c r="K59" s="45"/>
    </row>
    <row r="60" spans="1:11" s="43" customFormat="1" ht="24.75" customHeight="1">
      <c r="A60" s="245" t="s">
        <v>101</v>
      </c>
      <c r="B60" s="53" t="s">
        <v>58</v>
      </c>
      <c r="C60" s="53" t="s">
        <v>62</v>
      </c>
      <c r="D60" s="53" t="s">
        <v>53</v>
      </c>
      <c r="E60" s="53" t="s">
        <v>97</v>
      </c>
      <c r="F60" s="53" t="s">
        <v>81</v>
      </c>
      <c r="G60" s="53" t="s">
        <v>331</v>
      </c>
      <c r="H60" s="53" t="s">
        <v>103</v>
      </c>
      <c r="I60" s="96">
        <f>'Прил. 4'!I60</f>
        <v>3214</v>
      </c>
      <c r="J60" s="62"/>
      <c r="K60" s="45"/>
    </row>
    <row r="61" spans="1:11" s="43" customFormat="1" ht="24.75" customHeight="1">
      <c r="A61" s="245" t="s">
        <v>87</v>
      </c>
      <c r="B61" s="53" t="s">
        <v>58</v>
      </c>
      <c r="C61" s="53" t="s">
        <v>62</v>
      </c>
      <c r="D61" s="53" t="s">
        <v>53</v>
      </c>
      <c r="E61" s="53" t="s">
        <v>97</v>
      </c>
      <c r="F61" s="53" t="s">
        <v>81</v>
      </c>
      <c r="G61" s="53" t="s">
        <v>331</v>
      </c>
      <c r="H61" s="53" t="s">
        <v>90</v>
      </c>
      <c r="I61" s="96">
        <f>'Прил. 4'!I61</f>
        <v>100</v>
      </c>
      <c r="J61" s="62"/>
      <c r="K61" s="45"/>
    </row>
    <row r="62" spans="1:11" s="43" customFormat="1" ht="24.75" customHeight="1">
      <c r="A62" s="256" t="s">
        <v>93</v>
      </c>
      <c r="B62" s="52" t="s">
        <v>58</v>
      </c>
      <c r="C62" s="52" t="s">
        <v>62</v>
      </c>
      <c r="D62" s="52" t="s">
        <v>53</v>
      </c>
      <c r="E62" s="52" t="s">
        <v>97</v>
      </c>
      <c r="F62" s="52" t="s">
        <v>80</v>
      </c>
      <c r="G62" s="52"/>
      <c r="H62" s="52"/>
      <c r="I62" s="95">
        <f>I63</f>
        <v>4663.9</v>
      </c>
      <c r="J62" s="65"/>
      <c r="K62" s="45"/>
    </row>
    <row r="63" spans="1:11" s="43" customFormat="1" ht="29.25" customHeight="1">
      <c r="A63" s="257" t="s">
        <v>94</v>
      </c>
      <c r="B63" s="53" t="s">
        <v>58</v>
      </c>
      <c r="C63" s="53" t="s">
        <v>62</v>
      </c>
      <c r="D63" s="53" t="s">
        <v>53</v>
      </c>
      <c r="E63" s="53" t="s">
        <v>97</v>
      </c>
      <c r="F63" s="53" t="s">
        <v>81</v>
      </c>
      <c r="G63" s="53"/>
      <c r="H63" s="53"/>
      <c r="I63" s="95">
        <f>I64</f>
        <v>4663.9</v>
      </c>
      <c r="J63" s="62"/>
      <c r="K63" s="45"/>
    </row>
    <row r="64" spans="1:11" s="43" customFormat="1" ht="27.75" customHeight="1">
      <c r="A64" s="257" t="s">
        <v>354</v>
      </c>
      <c r="B64" s="53"/>
      <c r="C64" s="53" t="s">
        <v>62</v>
      </c>
      <c r="D64" s="53" t="s">
        <v>53</v>
      </c>
      <c r="E64" s="53" t="s">
        <v>97</v>
      </c>
      <c r="F64" s="53" t="s">
        <v>81</v>
      </c>
      <c r="G64" s="53" t="s">
        <v>353</v>
      </c>
      <c r="H64" s="53"/>
      <c r="I64" s="95">
        <f>I65</f>
        <v>4663.9</v>
      </c>
      <c r="J64" s="62"/>
      <c r="K64" s="45"/>
    </row>
    <row r="65" spans="1:11" s="43" customFormat="1" ht="24.75" customHeight="1">
      <c r="A65" s="264" t="s">
        <v>355</v>
      </c>
      <c r="B65" s="53" t="s">
        <v>58</v>
      </c>
      <c r="C65" s="53" t="s">
        <v>62</v>
      </c>
      <c r="D65" s="53" t="s">
        <v>53</v>
      </c>
      <c r="E65" s="53" t="s">
        <v>97</v>
      </c>
      <c r="F65" s="53" t="s">
        <v>81</v>
      </c>
      <c r="G65" s="53" t="s">
        <v>168</v>
      </c>
      <c r="H65" s="53"/>
      <c r="I65" s="95">
        <f>I66+I72</f>
        <v>4663.9</v>
      </c>
      <c r="J65" s="62"/>
      <c r="K65" s="45"/>
    </row>
    <row r="66" spans="1:11" s="43" customFormat="1" ht="24.75" customHeight="1">
      <c r="A66" s="265" t="s">
        <v>106</v>
      </c>
      <c r="B66" s="53" t="s">
        <v>58</v>
      </c>
      <c r="C66" s="53" t="s">
        <v>62</v>
      </c>
      <c r="D66" s="53" t="s">
        <v>53</v>
      </c>
      <c r="E66" s="53" t="s">
        <v>97</v>
      </c>
      <c r="F66" s="53" t="s">
        <v>81</v>
      </c>
      <c r="G66" s="53" t="s">
        <v>168</v>
      </c>
      <c r="H66" s="53" t="s">
        <v>107</v>
      </c>
      <c r="I66" s="96">
        <f>'Прил. 4'!I66</f>
        <v>1918</v>
      </c>
      <c r="J66" s="62" t="s">
        <v>339</v>
      </c>
      <c r="K66" s="45"/>
    </row>
    <row r="67" spans="1:11" s="43" customFormat="1" ht="24.75" customHeight="1" hidden="1">
      <c r="A67" s="245" t="s">
        <v>87</v>
      </c>
      <c r="B67" s="53" t="s">
        <v>58</v>
      </c>
      <c r="C67" s="53" t="s">
        <v>62</v>
      </c>
      <c r="D67" s="53" t="s">
        <v>53</v>
      </c>
      <c r="E67" s="53" t="s">
        <v>57</v>
      </c>
      <c r="F67" s="53" t="s">
        <v>84</v>
      </c>
      <c r="G67" s="53" t="s">
        <v>132</v>
      </c>
      <c r="H67" s="53" t="s">
        <v>90</v>
      </c>
      <c r="I67" s="96"/>
      <c r="J67" s="62"/>
      <c r="K67" s="45"/>
    </row>
    <row r="68" spans="1:11" s="43" customFormat="1" ht="40.5" hidden="1">
      <c r="A68" s="266" t="s">
        <v>218</v>
      </c>
      <c r="B68" s="53" t="s">
        <v>58</v>
      </c>
      <c r="C68" s="53" t="s">
        <v>62</v>
      </c>
      <c r="D68" s="53" t="s">
        <v>53</v>
      </c>
      <c r="E68" s="53" t="s">
        <v>57</v>
      </c>
      <c r="F68" s="53" t="s">
        <v>130</v>
      </c>
      <c r="G68" s="53" t="s">
        <v>220</v>
      </c>
      <c r="H68" s="53"/>
      <c r="I68" s="96">
        <f>I69</f>
        <v>0</v>
      </c>
      <c r="J68" s="62"/>
      <c r="K68" s="45"/>
    </row>
    <row r="69" spans="1:11" s="43" customFormat="1" ht="24.75" customHeight="1" hidden="1">
      <c r="A69" s="267" t="s">
        <v>106</v>
      </c>
      <c r="B69" s="53" t="s">
        <v>58</v>
      </c>
      <c r="C69" s="53" t="s">
        <v>62</v>
      </c>
      <c r="D69" s="53" t="s">
        <v>53</v>
      </c>
      <c r="E69" s="53" t="s">
        <v>57</v>
      </c>
      <c r="F69" s="53" t="s">
        <v>130</v>
      </c>
      <c r="G69" s="53" t="s">
        <v>220</v>
      </c>
      <c r="H69" s="53" t="s">
        <v>107</v>
      </c>
      <c r="I69" s="96"/>
      <c r="J69" s="62"/>
      <c r="K69" s="45"/>
    </row>
    <row r="70" spans="1:11" s="43" customFormat="1" ht="24.75" customHeight="1" hidden="1">
      <c r="A70" s="266" t="s">
        <v>219</v>
      </c>
      <c r="B70" s="53" t="s">
        <v>58</v>
      </c>
      <c r="C70" s="53" t="s">
        <v>62</v>
      </c>
      <c r="D70" s="53" t="s">
        <v>53</v>
      </c>
      <c r="E70" s="53" t="s">
        <v>57</v>
      </c>
      <c r="F70" s="53" t="s">
        <v>130</v>
      </c>
      <c r="G70" s="53" t="s">
        <v>168</v>
      </c>
      <c r="H70" s="53"/>
      <c r="I70" s="96">
        <f>I71</f>
        <v>0</v>
      </c>
      <c r="J70" s="62"/>
      <c r="K70" s="45"/>
    </row>
    <row r="71" spans="1:11" s="43" customFormat="1" ht="24.75" customHeight="1" hidden="1">
      <c r="A71" s="267" t="s">
        <v>106</v>
      </c>
      <c r="B71" s="53" t="s">
        <v>58</v>
      </c>
      <c r="C71" s="53" t="s">
        <v>62</v>
      </c>
      <c r="D71" s="53" t="s">
        <v>53</v>
      </c>
      <c r="E71" s="53" t="s">
        <v>57</v>
      </c>
      <c r="F71" s="53" t="s">
        <v>130</v>
      </c>
      <c r="G71" s="53" t="s">
        <v>168</v>
      </c>
      <c r="H71" s="53" t="s">
        <v>107</v>
      </c>
      <c r="I71" s="96"/>
      <c r="J71" s="62"/>
      <c r="K71" s="45"/>
    </row>
    <row r="72" spans="1:11" s="43" customFormat="1" ht="24.75" customHeight="1">
      <c r="A72" s="267" t="s">
        <v>106</v>
      </c>
      <c r="B72" s="53" t="s">
        <v>58</v>
      </c>
      <c r="C72" s="53" t="s">
        <v>62</v>
      </c>
      <c r="D72" s="53" t="s">
        <v>53</v>
      </c>
      <c r="E72" s="53" t="s">
        <v>97</v>
      </c>
      <c r="F72" s="53" t="s">
        <v>81</v>
      </c>
      <c r="G72" s="53" t="s">
        <v>168</v>
      </c>
      <c r="H72" s="53" t="s">
        <v>107</v>
      </c>
      <c r="I72" s="96">
        <f>роспись!J109</f>
        <v>2745.9</v>
      </c>
      <c r="J72" s="62" t="s">
        <v>340</v>
      </c>
      <c r="K72" s="45"/>
    </row>
    <row r="73" spans="1:11" s="43" customFormat="1" ht="49.5" customHeight="1" hidden="1">
      <c r="A73" s="268" t="s">
        <v>129</v>
      </c>
      <c r="B73" s="110" t="s">
        <v>58</v>
      </c>
      <c r="C73" s="110" t="s">
        <v>62</v>
      </c>
      <c r="D73" s="110" t="s">
        <v>53</v>
      </c>
      <c r="E73" s="110" t="s">
        <v>57</v>
      </c>
      <c r="F73" s="110" t="s">
        <v>130</v>
      </c>
      <c r="G73" s="110"/>
      <c r="H73" s="110"/>
      <c r="I73" s="95">
        <f>I74</f>
        <v>0</v>
      </c>
      <c r="J73" s="62"/>
      <c r="K73" s="45"/>
    </row>
    <row r="74" spans="1:11" s="43" customFormat="1" ht="24.75" customHeight="1" hidden="1">
      <c r="A74" s="269" t="s">
        <v>131</v>
      </c>
      <c r="B74" s="53" t="s">
        <v>58</v>
      </c>
      <c r="C74" s="53" t="s">
        <v>62</v>
      </c>
      <c r="D74" s="53" t="s">
        <v>53</v>
      </c>
      <c r="E74" s="53" t="s">
        <v>57</v>
      </c>
      <c r="F74" s="53" t="s">
        <v>130</v>
      </c>
      <c r="G74" s="53" t="s">
        <v>168</v>
      </c>
      <c r="H74" s="53"/>
      <c r="I74" s="95">
        <f>I75</f>
        <v>0</v>
      </c>
      <c r="J74" s="62"/>
      <c r="K74" s="45"/>
    </row>
    <row r="75" spans="1:11" s="107" customFormat="1" ht="24.75" customHeight="1" hidden="1">
      <c r="A75" s="265" t="s">
        <v>106</v>
      </c>
      <c r="B75" s="53" t="s">
        <v>58</v>
      </c>
      <c r="C75" s="53" t="s">
        <v>62</v>
      </c>
      <c r="D75" s="53" t="s">
        <v>53</v>
      </c>
      <c r="E75" s="53" t="s">
        <v>57</v>
      </c>
      <c r="F75" s="53" t="s">
        <v>130</v>
      </c>
      <c r="G75" s="246" t="s">
        <v>168</v>
      </c>
      <c r="H75" s="246" t="s">
        <v>107</v>
      </c>
      <c r="I75" s="104"/>
      <c r="J75" s="105"/>
      <c r="K75" s="106"/>
    </row>
    <row r="76" spans="1:11" s="107" customFormat="1" ht="24.75" customHeight="1" hidden="1">
      <c r="A76" s="270" t="s">
        <v>180</v>
      </c>
      <c r="B76" s="52" t="s">
        <v>58</v>
      </c>
      <c r="C76" s="52" t="s">
        <v>62</v>
      </c>
      <c r="D76" s="52" t="s">
        <v>53</v>
      </c>
      <c r="E76" s="52" t="s">
        <v>177</v>
      </c>
      <c r="F76" s="52" t="s">
        <v>80</v>
      </c>
      <c r="G76" s="247"/>
      <c r="H76" s="247"/>
      <c r="I76" s="191">
        <f>I77</f>
        <v>0</v>
      </c>
      <c r="J76" s="105"/>
      <c r="K76" s="106"/>
    </row>
    <row r="77" spans="1:11" s="107" customFormat="1" ht="39" hidden="1">
      <c r="A77" s="265" t="s">
        <v>179</v>
      </c>
      <c r="B77" s="53" t="s">
        <v>58</v>
      </c>
      <c r="C77" s="53" t="s">
        <v>62</v>
      </c>
      <c r="D77" s="53" t="s">
        <v>53</v>
      </c>
      <c r="E77" s="53" t="s">
        <v>177</v>
      </c>
      <c r="F77" s="53" t="s">
        <v>92</v>
      </c>
      <c r="G77" s="246"/>
      <c r="H77" s="246"/>
      <c r="I77" s="191">
        <f>I78</f>
        <v>0</v>
      </c>
      <c r="J77" s="105"/>
      <c r="K77" s="106"/>
    </row>
    <row r="78" spans="1:11" s="107" customFormat="1" ht="38.25" customHeight="1" hidden="1">
      <c r="A78" s="265" t="s">
        <v>228</v>
      </c>
      <c r="B78" s="53" t="s">
        <v>58</v>
      </c>
      <c r="C78" s="53" t="s">
        <v>62</v>
      </c>
      <c r="D78" s="53" t="s">
        <v>53</v>
      </c>
      <c r="E78" s="53" t="s">
        <v>177</v>
      </c>
      <c r="F78" s="53" t="s">
        <v>92</v>
      </c>
      <c r="G78" s="246" t="s">
        <v>178</v>
      </c>
      <c r="H78" s="246"/>
      <c r="I78" s="191">
        <f>I79</f>
        <v>0</v>
      </c>
      <c r="J78" s="105"/>
      <c r="K78" s="106"/>
    </row>
    <row r="79" spans="1:11" s="107" customFormat="1" ht="24.75" customHeight="1" hidden="1">
      <c r="A79" s="245" t="s">
        <v>87</v>
      </c>
      <c r="B79" s="53" t="s">
        <v>58</v>
      </c>
      <c r="C79" s="53" t="s">
        <v>62</v>
      </c>
      <c r="D79" s="53" t="s">
        <v>53</v>
      </c>
      <c r="E79" s="53" t="s">
        <v>177</v>
      </c>
      <c r="F79" s="53" t="s">
        <v>92</v>
      </c>
      <c r="G79" s="246" t="s">
        <v>178</v>
      </c>
      <c r="H79" s="246" t="s">
        <v>90</v>
      </c>
      <c r="I79" s="104"/>
      <c r="J79" s="105"/>
      <c r="K79" s="106"/>
    </row>
    <row r="80" spans="1:11" s="107" customFormat="1" ht="25.5" hidden="1">
      <c r="A80" s="260" t="s">
        <v>223</v>
      </c>
      <c r="B80" s="52" t="s">
        <v>58</v>
      </c>
      <c r="C80" s="52" t="s">
        <v>62</v>
      </c>
      <c r="D80" s="52" t="s">
        <v>53</v>
      </c>
      <c r="E80" s="52" t="s">
        <v>57</v>
      </c>
      <c r="F80" s="52" t="s">
        <v>81</v>
      </c>
      <c r="G80" s="247" t="s">
        <v>226</v>
      </c>
      <c r="H80" s="247"/>
      <c r="I80" s="191">
        <f>I81</f>
        <v>0</v>
      </c>
      <c r="J80" s="105"/>
      <c r="K80" s="106"/>
    </row>
    <row r="81" spans="1:11" s="107" customFormat="1" ht="24.75" customHeight="1" hidden="1">
      <c r="A81" s="245" t="s">
        <v>87</v>
      </c>
      <c r="B81" s="53" t="s">
        <v>58</v>
      </c>
      <c r="C81" s="53" t="s">
        <v>62</v>
      </c>
      <c r="D81" s="53" t="s">
        <v>53</v>
      </c>
      <c r="E81" s="53" t="s">
        <v>57</v>
      </c>
      <c r="F81" s="53" t="s">
        <v>81</v>
      </c>
      <c r="G81" s="246" t="s">
        <v>226</v>
      </c>
      <c r="H81" s="246" t="s">
        <v>90</v>
      </c>
      <c r="I81" s="104"/>
      <c r="J81" s="105"/>
      <c r="K81" s="106"/>
    </row>
    <row r="82" spans="1:11" s="43" customFormat="1" ht="12.75" customHeight="1">
      <c r="A82" s="254" t="s">
        <v>66</v>
      </c>
      <c r="B82" s="52" t="s">
        <v>58</v>
      </c>
      <c r="C82" s="52" t="s">
        <v>62</v>
      </c>
      <c r="D82" s="52" t="s">
        <v>55</v>
      </c>
      <c r="E82" s="52"/>
      <c r="F82" s="52"/>
      <c r="G82" s="52"/>
      <c r="H82" s="52"/>
      <c r="I82" s="95">
        <f>I83</f>
        <v>6573.7</v>
      </c>
      <c r="J82" s="65"/>
      <c r="K82" s="45"/>
    </row>
    <row r="83" spans="1:11" s="43" customFormat="1" ht="25.5">
      <c r="A83" s="256" t="s">
        <v>93</v>
      </c>
      <c r="B83" s="52" t="s">
        <v>58</v>
      </c>
      <c r="C83" s="71" t="s">
        <v>62</v>
      </c>
      <c r="D83" s="71" t="s">
        <v>55</v>
      </c>
      <c r="E83" s="71" t="s">
        <v>97</v>
      </c>
      <c r="F83" s="71" t="s">
        <v>80</v>
      </c>
      <c r="G83" s="52"/>
      <c r="H83" s="52"/>
      <c r="I83" s="95">
        <f>I84</f>
        <v>6573.7</v>
      </c>
      <c r="J83" s="65"/>
      <c r="K83" s="45"/>
    </row>
    <row r="84" spans="1:11" s="43" customFormat="1" ht="25.5">
      <c r="A84" s="257" t="s">
        <v>94</v>
      </c>
      <c r="B84" s="52" t="s">
        <v>58</v>
      </c>
      <c r="C84" s="71" t="s">
        <v>62</v>
      </c>
      <c r="D84" s="71" t="s">
        <v>55</v>
      </c>
      <c r="E84" s="71" t="s">
        <v>97</v>
      </c>
      <c r="F84" s="71" t="s">
        <v>81</v>
      </c>
      <c r="G84" s="52"/>
      <c r="H84" s="52"/>
      <c r="I84" s="95">
        <f>'Прил. 4'!I83</f>
        <v>6573.7</v>
      </c>
      <c r="J84" s="65"/>
      <c r="K84" s="45"/>
    </row>
    <row r="85" spans="1:11" s="43" customFormat="1" ht="26.25" customHeight="1">
      <c r="A85" s="437" t="s">
        <v>360</v>
      </c>
      <c r="B85" s="52"/>
      <c r="C85" s="71" t="s">
        <v>62</v>
      </c>
      <c r="D85" s="71" t="s">
        <v>55</v>
      </c>
      <c r="E85" s="71" t="s">
        <v>97</v>
      </c>
      <c r="F85" s="71" t="s">
        <v>81</v>
      </c>
      <c r="G85" s="52" t="s">
        <v>359</v>
      </c>
      <c r="H85" s="52"/>
      <c r="I85" s="95">
        <f>I86+I90</f>
        <v>6573.7</v>
      </c>
      <c r="J85" s="65"/>
      <c r="K85" s="45"/>
    </row>
    <row r="86" spans="1:11" s="43" customFormat="1" ht="12.75" customHeight="1">
      <c r="A86" s="271" t="s">
        <v>348</v>
      </c>
      <c r="B86" s="52" t="s">
        <v>58</v>
      </c>
      <c r="C86" s="71" t="s">
        <v>62</v>
      </c>
      <c r="D86" s="71" t="s">
        <v>55</v>
      </c>
      <c r="E86" s="71" t="s">
        <v>97</v>
      </c>
      <c r="F86" s="71" t="s">
        <v>81</v>
      </c>
      <c r="G86" s="71" t="s">
        <v>331</v>
      </c>
      <c r="H86" s="71"/>
      <c r="I86" s="95">
        <f>I87+I88+I89</f>
        <v>1768.4333299999998</v>
      </c>
      <c r="J86" s="65"/>
      <c r="K86" s="45"/>
    </row>
    <row r="87" spans="1:11" s="43" customFormat="1" ht="26.25">
      <c r="A87" s="245" t="s">
        <v>101</v>
      </c>
      <c r="B87" s="53" t="s">
        <v>58</v>
      </c>
      <c r="C87" s="72" t="s">
        <v>62</v>
      </c>
      <c r="D87" s="72" t="s">
        <v>55</v>
      </c>
      <c r="E87" s="72" t="s">
        <v>97</v>
      </c>
      <c r="F87" s="72" t="s">
        <v>81</v>
      </c>
      <c r="G87" s="72" t="s">
        <v>331</v>
      </c>
      <c r="H87" s="72" t="s">
        <v>103</v>
      </c>
      <c r="I87" s="96">
        <f>'Прил. 4'!I87</f>
        <v>400</v>
      </c>
      <c r="J87" s="62"/>
      <c r="K87" s="45"/>
    </row>
    <row r="88" spans="1:11" ht="26.25">
      <c r="A88" s="245" t="s">
        <v>87</v>
      </c>
      <c r="B88" s="53" t="s">
        <v>58</v>
      </c>
      <c r="C88" s="72" t="s">
        <v>62</v>
      </c>
      <c r="D88" s="72" t="s">
        <v>55</v>
      </c>
      <c r="E88" s="72" t="s">
        <v>97</v>
      </c>
      <c r="F88" s="72" t="s">
        <v>81</v>
      </c>
      <c r="G88" s="72" t="s">
        <v>331</v>
      </c>
      <c r="H88" s="72" t="s">
        <v>90</v>
      </c>
      <c r="I88" s="96">
        <f>'Прил. 4'!I88</f>
        <v>838.33333</v>
      </c>
      <c r="J88" s="62"/>
      <c r="K88" s="44"/>
    </row>
    <row r="89" spans="1:11" ht="26.25">
      <c r="A89" s="70" t="s">
        <v>367</v>
      </c>
      <c r="B89" s="53"/>
      <c r="C89" s="72" t="s">
        <v>62</v>
      </c>
      <c r="D89" s="72" t="s">
        <v>55</v>
      </c>
      <c r="E89" s="72" t="s">
        <v>97</v>
      </c>
      <c r="F89" s="72" t="s">
        <v>81</v>
      </c>
      <c r="G89" s="72" t="s">
        <v>331</v>
      </c>
      <c r="H89" s="72" t="s">
        <v>107</v>
      </c>
      <c r="I89" s="96">
        <f>'Прил. 4'!I89</f>
        <v>530.1</v>
      </c>
      <c r="J89" s="62"/>
      <c r="K89" s="44"/>
    </row>
    <row r="90" spans="1:11" ht="51.75">
      <c r="A90" s="406" t="s">
        <v>364</v>
      </c>
      <c r="B90" s="53"/>
      <c r="C90" s="71" t="s">
        <v>62</v>
      </c>
      <c r="D90" s="71" t="s">
        <v>55</v>
      </c>
      <c r="E90" s="71" t="s">
        <v>97</v>
      </c>
      <c r="F90" s="71" t="s">
        <v>81</v>
      </c>
      <c r="G90" s="71" t="s">
        <v>361</v>
      </c>
      <c r="H90" s="71"/>
      <c r="I90" s="95">
        <f>I91</f>
        <v>4805.26667</v>
      </c>
      <c r="J90" s="62"/>
      <c r="K90" s="44"/>
    </row>
    <row r="91" spans="1:11" ht="39">
      <c r="A91" s="406" t="s">
        <v>365</v>
      </c>
      <c r="B91" s="53"/>
      <c r="C91" s="72" t="s">
        <v>62</v>
      </c>
      <c r="D91" s="72" t="s">
        <v>55</v>
      </c>
      <c r="E91" s="72" t="s">
        <v>97</v>
      </c>
      <c r="F91" s="72" t="s">
        <v>81</v>
      </c>
      <c r="G91" s="72" t="s">
        <v>337</v>
      </c>
      <c r="H91" s="72"/>
      <c r="I91" s="96">
        <f>I92</f>
        <v>4805.26667</v>
      </c>
      <c r="J91" s="62" t="s">
        <v>363</v>
      </c>
      <c r="K91" s="44"/>
    </row>
    <row r="92" spans="1:11" ht="25.5">
      <c r="A92" s="259" t="s">
        <v>105</v>
      </c>
      <c r="B92" s="53" t="s">
        <v>58</v>
      </c>
      <c r="C92" s="72" t="s">
        <v>62</v>
      </c>
      <c r="D92" s="72" t="s">
        <v>55</v>
      </c>
      <c r="E92" s="72" t="s">
        <v>97</v>
      </c>
      <c r="F92" s="72" t="s">
        <v>81</v>
      </c>
      <c r="G92" s="72" t="s">
        <v>337</v>
      </c>
      <c r="H92" s="72" t="s">
        <v>104</v>
      </c>
      <c r="I92" s="96">
        <f>'Прил. 4'!I92</f>
        <v>4805.26667</v>
      </c>
      <c r="J92" s="62"/>
      <c r="K92" s="44"/>
    </row>
    <row r="93" spans="1:11" s="43" customFormat="1" ht="25.5" hidden="1">
      <c r="A93" s="260" t="s">
        <v>221</v>
      </c>
      <c r="B93" s="52" t="s">
        <v>58</v>
      </c>
      <c r="C93" s="71" t="s">
        <v>62</v>
      </c>
      <c r="D93" s="71" t="s">
        <v>55</v>
      </c>
      <c r="E93" s="71" t="s">
        <v>57</v>
      </c>
      <c r="F93" s="71" t="s">
        <v>80</v>
      </c>
      <c r="G93" s="71"/>
      <c r="H93" s="71"/>
      <c r="I93" s="95">
        <f>I94</f>
        <v>0</v>
      </c>
      <c r="J93" s="65"/>
      <c r="K93" s="45"/>
    </row>
    <row r="94" spans="1:11" ht="54" hidden="1">
      <c r="A94" s="272" t="s">
        <v>222</v>
      </c>
      <c r="B94" s="53" t="s">
        <v>58</v>
      </c>
      <c r="C94" s="72" t="s">
        <v>62</v>
      </c>
      <c r="D94" s="72" t="s">
        <v>55</v>
      </c>
      <c r="E94" s="72" t="s">
        <v>57</v>
      </c>
      <c r="F94" s="72" t="s">
        <v>81</v>
      </c>
      <c r="G94" s="72"/>
      <c r="H94" s="72"/>
      <c r="I94" s="96">
        <f>I96+I98</f>
        <v>0</v>
      </c>
      <c r="J94" s="62"/>
      <c r="K94" s="44"/>
    </row>
    <row r="95" spans="1:11" ht="15.75" customHeight="1" hidden="1">
      <c r="A95" s="259" t="s">
        <v>223</v>
      </c>
      <c r="B95" s="53" t="s">
        <v>58</v>
      </c>
      <c r="C95" s="72" t="s">
        <v>62</v>
      </c>
      <c r="D95" s="72" t="s">
        <v>55</v>
      </c>
      <c r="E95" s="72" t="s">
        <v>57</v>
      </c>
      <c r="F95" s="72" t="s">
        <v>81</v>
      </c>
      <c r="G95" s="72" t="s">
        <v>225</v>
      </c>
      <c r="H95" s="72"/>
      <c r="I95" s="96">
        <f>I96</f>
        <v>0</v>
      </c>
      <c r="J95" s="62"/>
      <c r="K95" s="44"/>
    </row>
    <row r="96" spans="1:11" ht="15.75" customHeight="1" hidden="1">
      <c r="A96" s="259" t="s">
        <v>224</v>
      </c>
      <c r="B96" s="53" t="s">
        <v>58</v>
      </c>
      <c r="C96" s="72" t="s">
        <v>62</v>
      </c>
      <c r="D96" s="72" t="s">
        <v>55</v>
      </c>
      <c r="E96" s="72" t="s">
        <v>57</v>
      </c>
      <c r="F96" s="72" t="s">
        <v>81</v>
      </c>
      <c r="G96" s="72" t="s">
        <v>178</v>
      </c>
      <c r="H96" s="72"/>
      <c r="I96" s="96">
        <f>I97</f>
        <v>0</v>
      </c>
      <c r="J96" s="62"/>
      <c r="K96" s="44"/>
    </row>
    <row r="97" spans="1:11" ht="15.75" customHeight="1" hidden="1">
      <c r="A97" s="267" t="s">
        <v>106</v>
      </c>
      <c r="B97" s="53" t="s">
        <v>58</v>
      </c>
      <c r="C97" s="72" t="s">
        <v>62</v>
      </c>
      <c r="D97" s="72" t="s">
        <v>55</v>
      </c>
      <c r="E97" s="72" t="s">
        <v>57</v>
      </c>
      <c r="F97" s="72" t="s">
        <v>81</v>
      </c>
      <c r="G97" s="72" t="s">
        <v>178</v>
      </c>
      <c r="H97" s="72" t="s">
        <v>107</v>
      </c>
      <c r="I97" s="96"/>
      <c r="J97" s="62"/>
      <c r="K97" s="44"/>
    </row>
    <row r="98" spans="1:11" ht="51" hidden="1">
      <c r="A98" s="259" t="s">
        <v>229</v>
      </c>
      <c r="B98" s="53" t="s">
        <v>58</v>
      </c>
      <c r="C98" s="72" t="s">
        <v>62</v>
      </c>
      <c r="D98" s="72" t="s">
        <v>55</v>
      </c>
      <c r="E98" s="72" t="s">
        <v>57</v>
      </c>
      <c r="F98" s="72" t="s">
        <v>81</v>
      </c>
      <c r="G98" s="72" t="s">
        <v>226</v>
      </c>
      <c r="H98" s="72"/>
      <c r="I98" s="96">
        <f>I99</f>
        <v>0</v>
      </c>
      <c r="J98" s="62"/>
      <c r="K98" s="44"/>
    </row>
    <row r="99" spans="1:11" ht="25.5" hidden="1">
      <c r="A99" s="267" t="s">
        <v>106</v>
      </c>
      <c r="B99" s="53" t="s">
        <v>58</v>
      </c>
      <c r="C99" s="72" t="s">
        <v>62</v>
      </c>
      <c r="D99" s="72" t="s">
        <v>55</v>
      </c>
      <c r="E99" s="72" t="s">
        <v>57</v>
      </c>
      <c r="F99" s="72" t="s">
        <v>81</v>
      </c>
      <c r="G99" s="72" t="s">
        <v>226</v>
      </c>
      <c r="H99" s="72" t="s">
        <v>107</v>
      </c>
      <c r="I99" s="96"/>
      <c r="J99" s="62"/>
      <c r="K99" s="44"/>
    </row>
    <row r="100" spans="1:11" s="43" customFormat="1" ht="12.75" customHeight="1">
      <c r="A100" s="260" t="s">
        <v>67</v>
      </c>
      <c r="B100" s="52" t="s">
        <v>58</v>
      </c>
      <c r="C100" s="52" t="s">
        <v>62</v>
      </c>
      <c r="D100" s="52" t="s">
        <v>68</v>
      </c>
      <c r="E100" s="52"/>
      <c r="F100" s="52"/>
      <c r="G100" s="52"/>
      <c r="H100" s="52"/>
      <c r="I100" s="93">
        <f>I101</f>
        <v>14715.8861</v>
      </c>
      <c r="J100" s="65"/>
      <c r="K100" s="45"/>
    </row>
    <row r="101" spans="1:11" s="43" customFormat="1" ht="25.5">
      <c r="A101" s="256" t="s">
        <v>93</v>
      </c>
      <c r="B101" s="52" t="s">
        <v>58</v>
      </c>
      <c r="C101" s="52" t="s">
        <v>62</v>
      </c>
      <c r="D101" s="52" t="s">
        <v>68</v>
      </c>
      <c r="E101" s="52" t="s">
        <v>97</v>
      </c>
      <c r="F101" s="52" t="s">
        <v>80</v>
      </c>
      <c r="G101" s="52"/>
      <c r="H101" s="52"/>
      <c r="I101" s="93">
        <f>I102</f>
        <v>14715.8861</v>
      </c>
      <c r="J101" s="65"/>
      <c r="K101" s="45"/>
    </row>
    <row r="102" spans="1:11" s="43" customFormat="1" ht="25.5">
      <c r="A102" s="257" t="s">
        <v>94</v>
      </c>
      <c r="B102" s="52"/>
      <c r="C102" s="52" t="s">
        <v>62</v>
      </c>
      <c r="D102" s="52" t="s">
        <v>68</v>
      </c>
      <c r="E102" s="52" t="s">
        <v>97</v>
      </c>
      <c r="F102" s="52" t="s">
        <v>81</v>
      </c>
      <c r="G102" s="52"/>
      <c r="H102" s="52"/>
      <c r="I102" s="93">
        <f>I103</f>
        <v>14715.8861</v>
      </c>
      <c r="J102" s="65"/>
      <c r="K102" s="45"/>
    </row>
    <row r="103" spans="1:11" s="43" customFormat="1" ht="15.75">
      <c r="A103" s="255" t="s">
        <v>349</v>
      </c>
      <c r="B103" s="52" t="s">
        <v>58</v>
      </c>
      <c r="C103" s="52" t="s">
        <v>62</v>
      </c>
      <c r="D103" s="52" t="s">
        <v>68</v>
      </c>
      <c r="E103" s="52" t="s">
        <v>97</v>
      </c>
      <c r="F103" s="52" t="s">
        <v>81</v>
      </c>
      <c r="G103" s="52" t="s">
        <v>332</v>
      </c>
      <c r="H103" s="52"/>
      <c r="I103" s="93">
        <f>I104+I107+I109</f>
        <v>14715.8861</v>
      </c>
      <c r="J103" s="65"/>
      <c r="K103" s="45"/>
    </row>
    <row r="104" spans="1:11" s="43" customFormat="1" ht="12.75" customHeight="1">
      <c r="A104" s="261" t="s">
        <v>69</v>
      </c>
      <c r="B104" s="52" t="s">
        <v>58</v>
      </c>
      <c r="C104" s="52" t="s">
        <v>62</v>
      </c>
      <c r="D104" s="52" t="s">
        <v>68</v>
      </c>
      <c r="E104" s="52" t="s">
        <v>97</v>
      </c>
      <c r="F104" s="52" t="s">
        <v>81</v>
      </c>
      <c r="G104" s="52" t="s">
        <v>333</v>
      </c>
      <c r="H104" s="52"/>
      <c r="I104" s="93">
        <f>I105+I106</f>
        <v>6535.7</v>
      </c>
      <c r="J104" s="65"/>
      <c r="K104" s="45"/>
    </row>
    <row r="105" spans="1:11" ht="26.25">
      <c r="A105" s="245" t="s">
        <v>87</v>
      </c>
      <c r="B105" s="53" t="s">
        <v>58</v>
      </c>
      <c r="C105" s="53" t="s">
        <v>62</v>
      </c>
      <c r="D105" s="53" t="s">
        <v>68</v>
      </c>
      <c r="E105" s="53" t="s">
        <v>97</v>
      </c>
      <c r="F105" s="53" t="s">
        <v>81</v>
      </c>
      <c r="G105" s="53" t="s">
        <v>333</v>
      </c>
      <c r="H105" s="53" t="s">
        <v>90</v>
      </c>
      <c r="I105" s="94">
        <f>'Прил. 4'!I105</f>
        <v>4635.7</v>
      </c>
      <c r="J105" s="62"/>
      <c r="K105" s="44"/>
    </row>
    <row r="106" spans="1:11" ht="26.25">
      <c r="A106" s="263" t="s">
        <v>106</v>
      </c>
      <c r="B106" s="53" t="s">
        <v>58</v>
      </c>
      <c r="C106" s="53" t="s">
        <v>62</v>
      </c>
      <c r="D106" s="53" t="s">
        <v>68</v>
      </c>
      <c r="E106" s="53" t="s">
        <v>97</v>
      </c>
      <c r="F106" s="53" t="s">
        <v>81</v>
      </c>
      <c r="G106" s="53" t="s">
        <v>333</v>
      </c>
      <c r="H106" s="53" t="s">
        <v>107</v>
      </c>
      <c r="I106" s="96">
        <f>'Прил. 4'!I106</f>
        <v>1900</v>
      </c>
      <c r="J106" s="62"/>
      <c r="K106" s="44"/>
    </row>
    <row r="107" spans="1:11" s="43" customFormat="1" ht="12.75" customHeight="1">
      <c r="A107" s="261" t="s">
        <v>70</v>
      </c>
      <c r="B107" s="52" t="s">
        <v>58</v>
      </c>
      <c r="C107" s="52" t="s">
        <v>62</v>
      </c>
      <c r="D107" s="52" t="s">
        <v>68</v>
      </c>
      <c r="E107" s="52" t="s">
        <v>97</v>
      </c>
      <c r="F107" s="52" t="s">
        <v>81</v>
      </c>
      <c r="G107" s="52" t="s">
        <v>334</v>
      </c>
      <c r="H107" s="52"/>
      <c r="I107" s="93">
        <f>I108</f>
        <v>1995</v>
      </c>
      <c r="J107" s="65"/>
      <c r="K107" s="45"/>
    </row>
    <row r="108" spans="1:11" ht="25.5">
      <c r="A108" s="259" t="s">
        <v>105</v>
      </c>
      <c r="B108" s="53" t="s">
        <v>58</v>
      </c>
      <c r="C108" s="53" t="s">
        <v>62</v>
      </c>
      <c r="D108" s="53" t="s">
        <v>68</v>
      </c>
      <c r="E108" s="53" t="s">
        <v>97</v>
      </c>
      <c r="F108" s="53" t="s">
        <v>81</v>
      </c>
      <c r="G108" s="53" t="s">
        <v>334</v>
      </c>
      <c r="H108" s="53" t="s">
        <v>104</v>
      </c>
      <c r="I108" s="96">
        <f>'Прил. 4'!I108</f>
        <v>1995</v>
      </c>
      <c r="J108" s="62"/>
      <c r="K108" s="44"/>
    </row>
    <row r="109" spans="1:11" s="43" customFormat="1" ht="15.75">
      <c r="A109" s="273" t="s">
        <v>350</v>
      </c>
      <c r="B109" s="52" t="s">
        <v>58</v>
      </c>
      <c r="C109" s="68" t="s">
        <v>62</v>
      </c>
      <c r="D109" s="68" t="s">
        <v>68</v>
      </c>
      <c r="E109" s="52" t="s">
        <v>97</v>
      </c>
      <c r="F109" s="52" t="s">
        <v>81</v>
      </c>
      <c r="G109" s="68" t="s">
        <v>335</v>
      </c>
      <c r="H109" s="68"/>
      <c r="I109" s="93">
        <f>I111+I112</f>
        <v>6185.1861</v>
      </c>
      <c r="J109" s="65"/>
      <c r="K109" s="45"/>
    </row>
    <row r="110" spans="1:11" ht="15.75" customHeight="1" hidden="1">
      <c r="A110" s="245" t="s">
        <v>101</v>
      </c>
      <c r="B110" s="53" t="s">
        <v>58</v>
      </c>
      <c r="C110" s="69" t="s">
        <v>62</v>
      </c>
      <c r="D110" s="69" t="s">
        <v>68</v>
      </c>
      <c r="E110" s="53" t="s">
        <v>97</v>
      </c>
      <c r="F110" s="53" t="s">
        <v>81</v>
      </c>
      <c r="G110" s="69" t="s">
        <v>108</v>
      </c>
      <c r="H110" s="69" t="s">
        <v>103</v>
      </c>
      <c r="I110" s="94"/>
      <c r="J110" s="62"/>
      <c r="K110" s="44"/>
    </row>
    <row r="111" spans="1:11" ht="26.25">
      <c r="A111" s="245" t="s">
        <v>87</v>
      </c>
      <c r="B111" s="53" t="s">
        <v>58</v>
      </c>
      <c r="C111" s="69" t="s">
        <v>62</v>
      </c>
      <c r="D111" s="69" t="s">
        <v>68</v>
      </c>
      <c r="E111" s="53" t="s">
        <v>97</v>
      </c>
      <c r="F111" s="53" t="s">
        <v>81</v>
      </c>
      <c r="G111" s="69" t="s">
        <v>335</v>
      </c>
      <c r="H111" s="69" t="s">
        <v>90</v>
      </c>
      <c r="I111" s="94">
        <f>'Прил. 4'!I111</f>
        <v>2540.1861</v>
      </c>
      <c r="J111" s="62"/>
      <c r="K111" s="44"/>
    </row>
    <row r="112" spans="1:11" ht="25.5">
      <c r="A112" s="259" t="s">
        <v>105</v>
      </c>
      <c r="B112" s="53" t="s">
        <v>58</v>
      </c>
      <c r="C112" s="69" t="s">
        <v>62</v>
      </c>
      <c r="D112" s="69" t="s">
        <v>68</v>
      </c>
      <c r="E112" s="53" t="s">
        <v>97</v>
      </c>
      <c r="F112" s="53" t="s">
        <v>81</v>
      </c>
      <c r="G112" s="69" t="s">
        <v>335</v>
      </c>
      <c r="H112" s="69" t="s">
        <v>104</v>
      </c>
      <c r="I112" s="94">
        <f>'Прил. 4'!I112</f>
        <v>3645</v>
      </c>
      <c r="J112" s="62"/>
      <c r="K112" s="44"/>
    </row>
    <row r="113" spans="1:11" ht="15.75">
      <c r="A113" s="468" t="s">
        <v>375</v>
      </c>
      <c r="B113" s="53"/>
      <c r="C113" s="68" t="s">
        <v>373</v>
      </c>
      <c r="D113" s="68" t="s">
        <v>374</v>
      </c>
      <c r="E113" s="53"/>
      <c r="F113" s="53"/>
      <c r="G113" s="69"/>
      <c r="H113" s="69"/>
      <c r="I113" s="93">
        <f aca="true" t="shared" si="0" ref="I113:I118">I114</f>
        <v>10</v>
      </c>
      <c r="J113" s="62"/>
      <c r="K113" s="44"/>
    </row>
    <row r="114" spans="1:11" ht="15.75">
      <c r="A114" s="209" t="s">
        <v>376</v>
      </c>
      <c r="B114" s="53"/>
      <c r="C114" s="68" t="s">
        <v>373</v>
      </c>
      <c r="D114" s="68" t="s">
        <v>62</v>
      </c>
      <c r="E114" s="52"/>
      <c r="F114" s="53"/>
      <c r="G114" s="69"/>
      <c r="H114" s="69"/>
      <c r="I114" s="93">
        <f t="shared" si="0"/>
        <v>10</v>
      </c>
      <c r="J114" s="62"/>
      <c r="K114" s="44"/>
    </row>
    <row r="115" spans="1:11" ht="25.5">
      <c r="A115" s="279" t="s">
        <v>93</v>
      </c>
      <c r="B115" s="53"/>
      <c r="C115" s="69" t="s">
        <v>373</v>
      </c>
      <c r="D115" s="69" t="s">
        <v>62</v>
      </c>
      <c r="E115" s="53" t="s">
        <v>97</v>
      </c>
      <c r="F115" s="53" t="s">
        <v>80</v>
      </c>
      <c r="G115" s="69"/>
      <c r="H115" s="69"/>
      <c r="I115" s="93">
        <f t="shared" si="0"/>
        <v>10</v>
      </c>
      <c r="J115" s="62"/>
      <c r="K115" s="44"/>
    </row>
    <row r="116" spans="1:11" ht="25.5">
      <c r="A116" s="278" t="s">
        <v>94</v>
      </c>
      <c r="B116" s="53"/>
      <c r="C116" s="69" t="s">
        <v>373</v>
      </c>
      <c r="D116" s="69" t="s">
        <v>62</v>
      </c>
      <c r="E116" s="53" t="s">
        <v>97</v>
      </c>
      <c r="F116" s="53" t="s">
        <v>81</v>
      </c>
      <c r="G116" s="69"/>
      <c r="H116" s="69"/>
      <c r="I116" s="94">
        <f t="shared" si="0"/>
        <v>10</v>
      </c>
      <c r="J116" s="62"/>
      <c r="K116" s="44"/>
    </row>
    <row r="117" spans="1:11" ht="21.75" customHeight="1">
      <c r="A117" s="306" t="s">
        <v>360</v>
      </c>
      <c r="B117" s="53"/>
      <c r="C117" s="69" t="s">
        <v>373</v>
      </c>
      <c r="D117" s="69" t="s">
        <v>62</v>
      </c>
      <c r="E117" s="53" t="s">
        <v>97</v>
      </c>
      <c r="F117" s="53" t="s">
        <v>81</v>
      </c>
      <c r="G117" s="69" t="s">
        <v>359</v>
      </c>
      <c r="H117" s="69"/>
      <c r="I117" s="94">
        <f t="shared" si="0"/>
        <v>10</v>
      </c>
      <c r="J117" s="62"/>
      <c r="K117" s="44"/>
    </row>
    <row r="118" spans="1:11" ht="15.75">
      <c r="A118" s="54" t="s">
        <v>378</v>
      </c>
      <c r="B118" s="53"/>
      <c r="C118" s="69" t="s">
        <v>373</v>
      </c>
      <c r="D118" s="69" t="s">
        <v>62</v>
      </c>
      <c r="E118" s="53" t="s">
        <v>97</v>
      </c>
      <c r="F118" s="53" t="s">
        <v>81</v>
      </c>
      <c r="G118" s="69" t="s">
        <v>377</v>
      </c>
      <c r="H118" s="69"/>
      <c r="I118" s="94">
        <f t="shared" si="0"/>
        <v>10</v>
      </c>
      <c r="J118" s="62"/>
      <c r="K118" s="44"/>
    </row>
    <row r="119" spans="1:11" ht="26.25">
      <c r="A119" s="150" t="s">
        <v>87</v>
      </c>
      <c r="B119" s="53"/>
      <c r="C119" s="69" t="s">
        <v>373</v>
      </c>
      <c r="D119" s="69" t="s">
        <v>62</v>
      </c>
      <c r="E119" s="53" t="s">
        <v>97</v>
      </c>
      <c r="F119" s="53" t="s">
        <v>81</v>
      </c>
      <c r="G119" s="69" t="s">
        <v>377</v>
      </c>
      <c r="H119" s="69" t="s">
        <v>90</v>
      </c>
      <c r="I119" s="94">
        <f>'Прил. 4'!I119</f>
        <v>10</v>
      </c>
      <c r="J119" s="62"/>
      <c r="K119" s="44"/>
    </row>
    <row r="120" spans="1:10" s="43" customFormat="1" ht="15.75">
      <c r="A120" s="274" t="s">
        <v>71</v>
      </c>
      <c r="B120" s="52"/>
      <c r="C120" s="73" t="s">
        <v>72</v>
      </c>
      <c r="D120" s="73"/>
      <c r="E120" s="73"/>
      <c r="F120" s="73"/>
      <c r="G120" s="73"/>
      <c r="H120" s="73"/>
      <c r="I120" s="90">
        <f aca="true" t="shared" si="1" ref="I120:I125">I121</f>
        <v>54.7</v>
      </c>
      <c r="J120" s="74"/>
    </row>
    <row r="121" spans="1:10" s="43" customFormat="1" ht="12.75" customHeight="1">
      <c r="A121" s="274" t="s">
        <v>73</v>
      </c>
      <c r="B121" s="52"/>
      <c r="C121" s="73" t="s">
        <v>72</v>
      </c>
      <c r="D121" s="73" t="s">
        <v>53</v>
      </c>
      <c r="E121" s="73"/>
      <c r="F121" s="73"/>
      <c r="G121" s="73"/>
      <c r="H121" s="73"/>
      <c r="I121" s="90">
        <f t="shared" si="1"/>
        <v>54.7</v>
      </c>
      <c r="J121" s="74"/>
    </row>
    <row r="122" spans="1:10" s="43" customFormat="1" ht="25.5">
      <c r="A122" s="256" t="s">
        <v>93</v>
      </c>
      <c r="B122" s="52" t="s">
        <v>58</v>
      </c>
      <c r="C122" s="68" t="s">
        <v>72</v>
      </c>
      <c r="D122" s="68" t="s">
        <v>53</v>
      </c>
      <c r="E122" s="68" t="s">
        <v>97</v>
      </c>
      <c r="F122" s="68" t="s">
        <v>80</v>
      </c>
      <c r="G122" s="75"/>
      <c r="H122" s="68"/>
      <c r="I122" s="90">
        <f t="shared" si="1"/>
        <v>54.7</v>
      </c>
      <c r="J122" s="74"/>
    </row>
    <row r="123" spans="1:10" s="43" customFormat="1" ht="25.5">
      <c r="A123" s="257" t="s">
        <v>94</v>
      </c>
      <c r="B123" s="52" t="s">
        <v>58</v>
      </c>
      <c r="C123" s="68" t="s">
        <v>72</v>
      </c>
      <c r="D123" s="68" t="s">
        <v>53</v>
      </c>
      <c r="E123" s="68" t="s">
        <v>97</v>
      </c>
      <c r="F123" s="68" t="s">
        <v>81</v>
      </c>
      <c r="G123" s="75"/>
      <c r="H123" s="68"/>
      <c r="I123" s="90">
        <f t="shared" si="1"/>
        <v>54.7</v>
      </c>
      <c r="J123" s="74"/>
    </row>
    <row r="124" spans="1:10" s="43" customFormat="1" ht="25.5" customHeight="1">
      <c r="A124" s="255" t="s">
        <v>109</v>
      </c>
      <c r="B124" s="52" t="s">
        <v>58</v>
      </c>
      <c r="C124" s="68" t="s">
        <v>72</v>
      </c>
      <c r="D124" s="68" t="s">
        <v>53</v>
      </c>
      <c r="E124" s="68" t="s">
        <v>97</v>
      </c>
      <c r="F124" s="68" t="s">
        <v>81</v>
      </c>
      <c r="G124" s="242">
        <v>300</v>
      </c>
      <c r="H124" s="68"/>
      <c r="I124" s="90">
        <f t="shared" si="1"/>
        <v>54.7</v>
      </c>
      <c r="J124" s="74"/>
    </row>
    <row r="125" spans="1:10" s="43" customFormat="1" ht="15.75">
      <c r="A125" s="255" t="s">
        <v>110</v>
      </c>
      <c r="B125" s="52" t="s">
        <v>58</v>
      </c>
      <c r="C125" s="71" t="s">
        <v>72</v>
      </c>
      <c r="D125" s="71" t="s">
        <v>53</v>
      </c>
      <c r="E125" s="71" t="s">
        <v>97</v>
      </c>
      <c r="F125" s="71" t="s">
        <v>81</v>
      </c>
      <c r="G125" s="238">
        <v>301</v>
      </c>
      <c r="H125" s="71"/>
      <c r="I125" s="90">
        <f t="shared" si="1"/>
        <v>54.7</v>
      </c>
      <c r="J125" s="74"/>
    </row>
    <row r="126" spans="1:9" ht="26.25">
      <c r="A126" s="275" t="s">
        <v>111</v>
      </c>
      <c r="B126" s="53" t="s">
        <v>58</v>
      </c>
      <c r="C126" s="69" t="s">
        <v>72</v>
      </c>
      <c r="D126" s="69" t="s">
        <v>53</v>
      </c>
      <c r="E126" s="69" t="s">
        <v>97</v>
      </c>
      <c r="F126" s="69" t="s">
        <v>81</v>
      </c>
      <c r="G126" s="240">
        <v>301</v>
      </c>
      <c r="H126" s="69" t="s">
        <v>380</v>
      </c>
      <c r="I126" s="89">
        <f>'Прил. 4'!I126</f>
        <v>54.7</v>
      </c>
    </row>
    <row r="127" spans="1:9" ht="12.75" customHeight="1" hidden="1">
      <c r="A127" s="258" t="s">
        <v>77</v>
      </c>
      <c r="B127" s="52"/>
      <c r="C127" s="68" t="s">
        <v>72</v>
      </c>
      <c r="D127" s="68" t="s">
        <v>68</v>
      </c>
      <c r="E127" s="68"/>
      <c r="F127" s="68"/>
      <c r="G127" s="75"/>
      <c r="H127" s="68"/>
      <c r="I127" s="226">
        <f>I135+I128</f>
        <v>208</v>
      </c>
    </row>
    <row r="128" spans="1:9" ht="12.75" customHeight="1" hidden="1">
      <c r="A128" s="273" t="s">
        <v>78</v>
      </c>
      <c r="B128" s="52" t="s">
        <v>58</v>
      </c>
      <c r="C128" s="68" t="s">
        <v>72</v>
      </c>
      <c r="D128" s="68" t="s">
        <v>68</v>
      </c>
      <c r="E128" s="68"/>
      <c r="F128" s="68"/>
      <c r="G128" s="75">
        <v>5058600</v>
      </c>
      <c r="H128" s="68"/>
      <c r="I128" s="226">
        <f>I129</f>
        <v>0</v>
      </c>
    </row>
    <row r="129" spans="1:9" ht="12.75" customHeight="1" hidden="1">
      <c r="A129" s="276" t="s">
        <v>74</v>
      </c>
      <c r="B129" s="53" t="s">
        <v>58</v>
      </c>
      <c r="C129" s="69" t="s">
        <v>72</v>
      </c>
      <c r="D129" s="69" t="s">
        <v>68</v>
      </c>
      <c r="E129" s="69"/>
      <c r="F129" s="69"/>
      <c r="G129" s="76">
        <v>5058600</v>
      </c>
      <c r="H129" s="69" t="s">
        <v>75</v>
      </c>
      <c r="I129" s="227">
        <f>I130</f>
        <v>0</v>
      </c>
    </row>
    <row r="130" spans="1:9" ht="12.75" customHeight="1" hidden="1">
      <c r="A130" s="276" t="s">
        <v>76</v>
      </c>
      <c r="B130" s="53" t="s">
        <v>58</v>
      </c>
      <c r="C130" s="69" t="s">
        <v>72</v>
      </c>
      <c r="D130" s="69" t="s">
        <v>68</v>
      </c>
      <c r="E130" s="69"/>
      <c r="F130" s="69"/>
      <c r="G130" s="76">
        <v>5058600</v>
      </c>
      <c r="H130" s="69" t="s">
        <v>75</v>
      </c>
      <c r="I130" s="227">
        <f>I131</f>
        <v>0</v>
      </c>
    </row>
    <row r="131" spans="1:9" ht="12.75" customHeight="1" hidden="1">
      <c r="A131" s="277" t="s">
        <v>79</v>
      </c>
      <c r="B131" s="53" t="s">
        <v>58</v>
      </c>
      <c r="C131" s="69" t="s">
        <v>72</v>
      </c>
      <c r="D131" s="69" t="s">
        <v>68</v>
      </c>
      <c r="E131" s="69"/>
      <c r="F131" s="69"/>
      <c r="G131" s="76">
        <v>5058600</v>
      </c>
      <c r="H131" s="69" t="s">
        <v>75</v>
      </c>
      <c r="I131" s="227"/>
    </row>
    <row r="132" spans="1:9" ht="12.75" customHeight="1">
      <c r="A132" s="280" t="s">
        <v>0</v>
      </c>
      <c r="B132" s="281">
        <v>901</v>
      </c>
      <c r="C132" s="281" t="s">
        <v>5</v>
      </c>
      <c r="D132" s="282"/>
      <c r="E132" s="282"/>
      <c r="F132" s="282"/>
      <c r="G132" s="282"/>
      <c r="H132" s="282"/>
      <c r="I132" s="441">
        <f aca="true" t="shared" si="2" ref="I132:I137">I133</f>
        <v>208</v>
      </c>
    </row>
    <row r="133" spans="1:9" ht="12.75" customHeight="1">
      <c r="A133" s="283" t="s">
        <v>344</v>
      </c>
      <c r="B133" s="284">
        <v>901</v>
      </c>
      <c r="C133" s="285" t="s">
        <v>5</v>
      </c>
      <c r="D133" s="285" t="s">
        <v>53</v>
      </c>
      <c r="E133" s="285"/>
      <c r="F133" s="285"/>
      <c r="G133" s="285"/>
      <c r="H133" s="285"/>
      <c r="I133" s="442">
        <f t="shared" si="2"/>
        <v>208</v>
      </c>
    </row>
    <row r="134" spans="1:9" ht="27.75" customHeight="1">
      <c r="A134" s="279" t="s">
        <v>93</v>
      </c>
      <c r="B134" s="286" t="s">
        <v>1</v>
      </c>
      <c r="C134" s="286" t="s">
        <v>5</v>
      </c>
      <c r="D134" s="286" t="s">
        <v>53</v>
      </c>
      <c r="E134" s="286" t="s">
        <v>97</v>
      </c>
      <c r="F134" s="286" t="s">
        <v>80</v>
      </c>
      <c r="G134" s="286"/>
      <c r="H134" s="286"/>
      <c r="I134" s="442">
        <f t="shared" si="2"/>
        <v>208</v>
      </c>
    </row>
    <row r="135" spans="1:9" ht="30.75" customHeight="1">
      <c r="A135" s="278" t="s">
        <v>94</v>
      </c>
      <c r="B135" s="287">
        <v>901</v>
      </c>
      <c r="C135" s="287" t="s">
        <v>5</v>
      </c>
      <c r="D135" s="287" t="s">
        <v>53</v>
      </c>
      <c r="E135" s="287" t="s">
        <v>97</v>
      </c>
      <c r="F135" s="287" t="s">
        <v>81</v>
      </c>
      <c r="G135" s="287"/>
      <c r="H135" s="287"/>
      <c r="I135" s="442">
        <f t="shared" si="2"/>
        <v>208</v>
      </c>
    </row>
    <row r="136" spans="1:9" ht="14.25" customHeight="1">
      <c r="A136" s="279" t="s">
        <v>342</v>
      </c>
      <c r="B136" s="287" t="s">
        <v>4</v>
      </c>
      <c r="C136" s="286" t="s">
        <v>5</v>
      </c>
      <c r="D136" s="286" t="s">
        <v>53</v>
      </c>
      <c r="E136" s="286" t="s">
        <v>97</v>
      </c>
      <c r="F136" s="286" t="s">
        <v>81</v>
      </c>
      <c r="G136" s="286" t="s">
        <v>341</v>
      </c>
      <c r="H136" s="286"/>
      <c r="I136" s="443">
        <f t="shared" si="2"/>
        <v>208</v>
      </c>
    </row>
    <row r="137" spans="1:9" ht="12.75" customHeight="1">
      <c r="A137" s="288" t="s">
        <v>345</v>
      </c>
      <c r="B137" s="287">
        <v>901</v>
      </c>
      <c r="C137" s="286" t="s">
        <v>5</v>
      </c>
      <c r="D137" s="286" t="s">
        <v>53</v>
      </c>
      <c r="E137" s="286" t="s">
        <v>97</v>
      </c>
      <c r="F137" s="286" t="s">
        <v>81</v>
      </c>
      <c r="G137" s="286" t="s">
        <v>362</v>
      </c>
      <c r="H137" s="286" t="s">
        <v>6</v>
      </c>
      <c r="I137" s="443">
        <f t="shared" si="2"/>
        <v>208</v>
      </c>
    </row>
    <row r="138" spans="1:9" ht="12.75" customHeight="1">
      <c r="A138" s="289" t="s">
        <v>346</v>
      </c>
      <c r="B138" s="286">
        <v>901</v>
      </c>
      <c r="C138" s="286" t="s">
        <v>5</v>
      </c>
      <c r="D138" s="286" t="s">
        <v>53</v>
      </c>
      <c r="E138" s="286" t="s">
        <v>97</v>
      </c>
      <c r="F138" s="286" t="s">
        <v>81</v>
      </c>
      <c r="G138" s="286" t="s">
        <v>362</v>
      </c>
      <c r="H138" s="286">
        <v>730</v>
      </c>
      <c r="I138" s="443">
        <f>'Прил. 4'!I138</f>
        <v>208</v>
      </c>
    </row>
    <row r="139" ht="12.75" customHeight="1"/>
    <row r="140" ht="12.75" customHeight="1"/>
    <row r="141" ht="12.75" customHeight="1"/>
    <row r="142" ht="12.75" customHeight="1"/>
    <row r="143" ht="12.75" customHeight="1"/>
  </sheetData>
  <sheetProtection formatCells="0" formatColumns="0" formatRows="0" insertColumns="0" insertRows="0"/>
  <mergeCells count="7">
    <mergeCell ref="E9:G9"/>
    <mergeCell ref="A1:I1"/>
    <mergeCell ref="A2:I2"/>
    <mergeCell ref="A3:I3"/>
    <mergeCell ref="A4:I4"/>
    <mergeCell ref="A5:I5"/>
    <mergeCell ref="A7:I7"/>
  </mergeCells>
  <conditionalFormatting sqref="B120:B131 A98 B80:H99 A100:H119 A122:A123 Q40:X40 AK40:AR40 BE40:BL40 BY40:CF40 CS40:CZ40 DM40:DT40 EG40:EN40 FA40:FH40 FU40:GB40 GO40:GV40 HI40:HP40 B45:B79 C46:H79 B22:H34 A18 B18:H20 A22:A33 A29:G29 A35:H44 B49:G49 A47:A67 A73:A96">
    <cfRule type="expression" priority="817" dxfId="1749" stopIfTrue="1">
      <formula>NA()</formula>
    </cfRule>
    <cfRule type="expression" priority="818" dxfId="1750" stopIfTrue="1">
      <formula>"#REF!&lt;&gt;"""""</formula>
    </cfRule>
    <cfRule type="expression" priority="819" dxfId="1751" stopIfTrue="1">
      <formula>NA()</formula>
    </cfRule>
  </conditionalFormatting>
  <conditionalFormatting sqref="A108 C108:I108 A110 A98 A87 F80:F81 A80 A101:A103 A122:A123 C54:I54 A54 C45:I45 F31:F33 A31 B18:B19 H11:I17 A21:I21 A10:G17 A19:A22 A40:A42 A45:A50 A29 A62:A64 A56:A58 A82:A85">
    <cfRule type="expression" priority="815" dxfId="1749" stopIfTrue="1">
      <formula>NA()</formula>
    </cfRule>
    <cfRule type="expression" priority="816" dxfId="1750" stopIfTrue="1">
      <formula>NA()</formula>
    </cfRule>
  </conditionalFormatting>
  <conditionalFormatting sqref="G17 A12 A15:A17 A40:A42 A87:A91 A105 A110:A111 A73:A81 H13:H17 G13:G15 G21:H21 A60:A61 A101:A103 A122:A126 A21:A38 A47:A53 A56:A58 A63:A67 A83:A85">
    <cfRule type="expression" priority="812" dxfId="1749" stopIfTrue="1">
      <formula>$G12=""</formula>
    </cfRule>
    <cfRule type="expression" priority="813" dxfId="1750" stopIfTrue="1">
      <formula>#REF!&lt;&gt;""</formula>
    </cfRule>
    <cfRule type="expression" priority="814" dxfId="1751" stopIfTrue="1">
      <formula>AND($H12="",$G12&lt;&gt;"")</formula>
    </cfRule>
  </conditionalFormatting>
  <conditionalFormatting sqref="A13">
    <cfRule type="expression" priority="687" dxfId="1749" stopIfTrue="1">
      <formula>$G13=""</formula>
    </cfRule>
    <cfRule type="expression" priority="688" dxfId="1750" stopIfTrue="1">
      <formula>#REF!&lt;&gt;""</formula>
    </cfRule>
    <cfRule type="expression" priority="689" dxfId="1751" stopIfTrue="1">
      <formula>AND($H13="",$G13&lt;&gt;"")</formula>
    </cfRule>
  </conditionalFormatting>
  <conditionalFormatting sqref="A14">
    <cfRule type="expression" priority="682" dxfId="1749" stopIfTrue="1">
      <formula>$G14=""</formula>
    </cfRule>
    <cfRule type="expression" priority="683" dxfId="1750" stopIfTrue="1">
      <formula>#REF!&lt;&gt;""</formula>
    </cfRule>
    <cfRule type="expression" priority="684" dxfId="1751" stopIfTrue="1">
      <formula>AND($H14="",$G14&lt;&gt;"")</formula>
    </cfRule>
  </conditionalFormatting>
  <conditionalFormatting sqref="A15">
    <cfRule type="expression" priority="677" dxfId="1749" stopIfTrue="1">
      <formula>$G15=""</formula>
    </cfRule>
    <cfRule type="expression" priority="678" dxfId="1750" stopIfTrue="1">
      <formula>#REF!&lt;&gt;""</formula>
    </cfRule>
    <cfRule type="expression" priority="679" dxfId="1751" stopIfTrue="1">
      <formula>AND($H15="",$G15&lt;&gt;"")</formula>
    </cfRule>
  </conditionalFormatting>
  <conditionalFormatting sqref="A16">
    <cfRule type="expression" priority="672" dxfId="1749" stopIfTrue="1">
      <formula>$G16=""</formula>
    </cfRule>
    <cfRule type="expression" priority="673" dxfId="1750" stopIfTrue="1">
      <formula>#REF!&lt;&gt;""</formula>
    </cfRule>
    <cfRule type="expression" priority="674" dxfId="1751" stopIfTrue="1">
      <formula>AND($H16="",$G16&lt;&gt;"")</formula>
    </cfRule>
  </conditionalFormatting>
  <conditionalFormatting sqref="A19">
    <cfRule type="expression" priority="667" dxfId="1749" stopIfTrue="1">
      <formula>$G19=""</formula>
    </cfRule>
    <cfRule type="expression" priority="668" dxfId="1750" stopIfTrue="1">
      <formula>#REF!&lt;&gt;""</formula>
    </cfRule>
    <cfRule type="expression" priority="669" dxfId="1751" stopIfTrue="1">
      <formula>AND($H19="",$G19&lt;&gt;"")</formula>
    </cfRule>
  </conditionalFormatting>
  <conditionalFormatting sqref="A20">
    <cfRule type="expression" priority="662" dxfId="1749" stopIfTrue="1">
      <formula>$G20=""</formula>
    </cfRule>
    <cfRule type="expression" priority="663" dxfId="1750" stopIfTrue="1">
      <formula>#REF!&lt;&gt;""</formula>
    </cfRule>
    <cfRule type="expression" priority="664" dxfId="1751" stopIfTrue="1">
      <formula>AND($H20="",$G20&lt;&gt;"")</formula>
    </cfRule>
  </conditionalFormatting>
  <conditionalFormatting sqref="A101:A102">
    <cfRule type="expression" priority="545" dxfId="1749" stopIfTrue="1">
      <formula>$G101=""</formula>
    </cfRule>
    <cfRule type="expression" priority="546" dxfId="1750" stopIfTrue="1">
      <formula>#REF!&lt;&gt;""</formula>
    </cfRule>
    <cfRule type="expression" priority="547" dxfId="1751" stopIfTrue="1">
      <formula>AND($H101="",$G101&lt;&gt;"")</formula>
    </cfRule>
  </conditionalFormatting>
  <conditionalFormatting sqref="A21">
    <cfRule type="expression" priority="657" dxfId="1749" stopIfTrue="1">
      <formula>$G21=""</formula>
    </cfRule>
    <cfRule type="expression" priority="658" dxfId="1750" stopIfTrue="1">
      <formula>#REF!&lt;&gt;""</formula>
    </cfRule>
    <cfRule type="expression" priority="659" dxfId="1751" stopIfTrue="1">
      <formula>AND($H21="",$G21&lt;&gt;"")</formula>
    </cfRule>
  </conditionalFormatting>
  <conditionalFormatting sqref="A22">
    <cfRule type="expression" priority="650" dxfId="1749" stopIfTrue="1">
      <formula>$G22=""</formula>
    </cfRule>
    <cfRule type="expression" priority="651" dxfId="1750" stopIfTrue="1">
      <formula>#REF!&lt;&gt;""</formula>
    </cfRule>
    <cfRule type="expression" priority="652" dxfId="1751" stopIfTrue="1">
      <formula>AND($H22="",$G22&lt;&gt;"")</formula>
    </cfRule>
  </conditionalFormatting>
  <conditionalFormatting sqref="A29">
    <cfRule type="expression" priority="643" dxfId="1749" stopIfTrue="1">
      <formula>$G29=""</formula>
    </cfRule>
    <cfRule type="expression" priority="644" dxfId="1750" stopIfTrue="1">
      <formula>#REF!&lt;&gt;""</formula>
    </cfRule>
    <cfRule type="expression" priority="645" dxfId="1751" stopIfTrue="1">
      <formula>AND($H29="",$G29&lt;&gt;"")</formula>
    </cfRule>
  </conditionalFormatting>
  <conditionalFormatting sqref="A40">
    <cfRule type="expression" priority="636" dxfId="1749" stopIfTrue="1">
      <formula>$G40=""</formula>
    </cfRule>
    <cfRule type="expression" priority="637" dxfId="1750" stopIfTrue="1">
      <formula>#REF!&lt;&gt;""</formula>
    </cfRule>
    <cfRule type="expression" priority="638" dxfId="1751" stopIfTrue="1">
      <formula>AND($H40="",$G40&lt;&gt;"")</formula>
    </cfRule>
  </conditionalFormatting>
  <conditionalFormatting sqref="A40">
    <cfRule type="expression" priority="629" dxfId="1749" stopIfTrue="1">
      <formula>$G40=""</formula>
    </cfRule>
    <cfRule type="expression" priority="630" dxfId="1750" stopIfTrue="1">
      <formula>#REF!&lt;&gt;""</formula>
    </cfRule>
    <cfRule type="expression" priority="631" dxfId="1751" stopIfTrue="1">
      <formula>AND($H40="",$G40&lt;&gt;"")</formula>
    </cfRule>
  </conditionalFormatting>
  <conditionalFormatting sqref="A41:A42">
    <cfRule type="expression" priority="622" dxfId="1749" stopIfTrue="1">
      <formula>$G41=""</formula>
    </cfRule>
    <cfRule type="expression" priority="623" dxfId="1750" stopIfTrue="1">
      <formula>#REF!&lt;&gt;""</formula>
    </cfRule>
    <cfRule type="expression" priority="624" dxfId="1751" stopIfTrue="1">
      <formula>AND($H41="",$G41&lt;&gt;"")</formula>
    </cfRule>
  </conditionalFormatting>
  <conditionalFormatting sqref="A47">
    <cfRule type="expression" priority="615" dxfId="1749" stopIfTrue="1">
      <formula>$G47=""</formula>
    </cfRule>
    <cfRule type="expression" priority="616" dxfId="1750" stopIfTrue="1">
      <formula>#REF!&lt;&gt;""</formula>
    </cfRule>
    <cfRule type="expression" priority="617" dxfId="1751" stopIfTrue="1">
      <formula>AND($H47="",$G47&lt;&gt;"")</formula>
    </cfRule>
  </conditionalFormatting>
  <conditionalFormatting sqref="A47">
    <cfRule type="expression" priority="608" dxfId="1749" stopIfTrue="1">
      <formula>$G47=""</formula>
    </cfRule>
    <cfRule type="expression" priority="609" dxfId="1750" stopIfTrue="1">
      <formula>#REF!&lt;&gt;""</formula>
    </cfRule>
    <cfRule type="expression" priority="610" dxfId="1751" stopIfTrue="1">
      <formula>AND($H47="",$G47&lt;&gt;"")</formula>
    </cfRule>
  </conditionalFormatting>
  <conditionalFormatting sqref="A48:A49">
    <cfRule type="expression" priority="601" dxfId="1749" stopIfTrue="1">
      <formula>$G48=""</formula>
    </cfRule>
    <cfRule type="expression" priority="602" dxfId="1750" stopIfTrue="1">
      <formula>#REF!&lt;&gt;""</formula>
    </cfRule>
    <cfRule type="expression" priority="603" dxfId="1751" stopIfTrue="1">
      <formula>AND($H48="",$G48&lt;&gt;"")</formula>
    </cfRule>
  </conditionalFormatting>
  <conditionalFormatting sqref="A56">
    <cfRule type="expression" priority="594" dxfId="1749" stopIfTrue="1">
      <formula>$G56=""</formula>
    </cfRule>
    <cfRule type="expression" priority="595" dxfId="1750" stopIfTrue="1">
      <formula>#REF!&lt;&gt;""</formula>
    </cfRule>
    <cfRule type="expression" priority="596" dxfId="1751" stopIfTrue="1">
      <formula>AND($H56="",$G56&lt;&gt;"")</formula>
    </cfRule>
  </conditionalFormatting>
  <conditionalFormatting sqref="A56">
    <cfRule type="expression" priority="587" dxfId="1749" stopIfTrue="1">
      <formula>$G56=""</formula>
    </cfRule>
    <cfRule type="expression" priority="588" dxfId="1750" stopIfTrue="1">
      <formula>#REF!&lt;&gt;""</formula>
    </cfRule>
    <cfRule type="expression" priority="589" dxfId="1751" stopIfTrue="1">
      <formula>AND($H56="",$G56&lt;&gt;"")</formula>
    </cfRule>
  </conditionalFormatting>
  <conditionalFormatting sqref="A57:A58">
    <cfRule type="expression" priority="580" dxfId="1749" stopIfTrue="1">
      <formula>$G57=""</formula>
    </cfRule>
    <cfRule type="expression" priority="581" dxfId="1750" stopIfTrue="1">
      <formula>#REF!&lt;&gt;""</formula>
    </cfRule>
    <cfRule type="expression" priority="582" dxfId="1751" stopIfTrue="1">
      <formula>AND($H57="",$G57&lt;&gt;"")</formula>
    </cfRule>
  </conditionalFormatting>
  <conditionalFormatting sqref="A83">
    <cfRule type="expression" priority="578" dxfId="1749" stopIfTrue="1">
      <formula>NA()</formula>
    </cfRule>
    <cfRule type="expression" priority="579" dxfId="1750" stopIfTrue="1">
      <formula>NA()</formula>
    </cfRule>
  </conditionalFormatting>
  <conditionalFormatting sqref="A83">
    <cfRule type="expression" priority="576" dxfId="1749" stopIfTrue="1">
      <formula>NA()</formula>
    </cfRule>
    <cfRule type="expression" priority="577" dxfId="1750" stopIfTrue="1">
      <formula>NA()</formula>
    </cfRule>
  </conditionalFormatting>
  <conditionalFormatting sqref="A83">
    <cfRule type="expression" priority="573" dxfId="1749" stopIfTrue="1">
      <formula>$G83=""</formula>
    </cfRule>
    <cfRule type="expression" priority="574" dxfId="1750" stopIfTrue="1">
      <formula>#REF!&lt;&gt;""</formula>
    </cfRule>
    <cfRule type="expression" priority="575" dxfId="1751" stopIfTrue="1">
      <formula>AND($H83="",$G83&lt;&gt;"")</formula>
    </cfRule>
  </conditionalFormatting>
  <conditionalFormatting sqref="A83">
    <cfRule type="expression" priority="571" dxfId="1749" stopIfTrue="1">
      <formula>NA()</formula>
    </cfRule>
    <cfRule type="expression" priority="572" dxfId="1750" stopIfTrue="1">
      <formula>NA()</formula>
    </cfRule>
  </conditionalFormatting>
  <conditionalFormatting sqref="A83">
    <cfRule type="expression" priority="569" dxfId="1749" stopIfTrue="1">
      <formula>NA()</formula>
    </cfRule>
    <cfRule type="expression" priority="570" dxfId="1750" stopIfTrue="1">
      <formula>NA()</formula>
    </cfRule>
  </conditionalFormatting>
  <conditionalFormatting sqref="A83">
    <cfRule type="expression" priority="566" dxfId="1749" stopIfTrue="1">
      <formula>$G83=""</formula>
    </cfRule>
    <cfRule type="expression" priority="567" dxfId="1750" stopIfTrue="1">
      <formula>#REF!&lt;&gt;""</formula>
    </cfRule>
    <cfRule type="expression" priority="568" dxfId="1751" stopIfTrue="1">
      <formula>AND($H83="",$G83&lt;&gt;"")</formula>
    </cfRule>
  </conditionalFormatting>
  <conditionalFormatting sqref="A84:A85">
    <cfRule type="expression" priority="564" dxfId="1749" stopIfTrue="1">
      <formula>NA()</formula>
    </cfRule>
    <cfRule type="expression" priority="565" dxfId="1750" stopIfTrue="1">
      <formula>NA()</formula>
    </cfRule>
  </conditionalFormatting>
  <conditionalFormatting sqref="A84:A85">
    <cfRule type="expression" priority="562" dxfId="1749" stopIfTrue="1">
      <formula>NA()</formula>
    </cfRule>
    <cfRule type="expression" priority="563" dxfId="1750" stopIfTrue="1">
      <formula>NA()</formula>
    </cfRule>
  </conditionalFormatting>
  <conditionalFormatting sqref="A84:A85">
    <cfRule type="expression" priority="559" dxfId="1749" stopIfTrue="1">
      <formula>$G84=""</formula>
    </cfRule>
    <cfRule type="expression" priority="560" dxfId="1750" stopIfTrue="1">
      <formula>#REF!&lt;&gt;""</formula>
    </cfRule>
    <cfRule type="expression" priority="561" dxfId="1751" stopIfTrue="1">
      <formula>AND($H84="",$G84&lt;&gt;"")</formula>
    </cfRule>
  </conditionalFormatting>
  <conditionalFormatting sqref="A101:A102">
    <cfRule type="expression" priority="557" dxfId="1749" stopIfTrue="1">
      <formula>NA()</formula>
    </cfRule>
    <cfRule type="expression" priority="558" dxfId="1750" stopIfTrue="1">
      <formula>NA()</formula>
    </cfRule>
  </conditionalFormatting>
  <conditionalFormatting sqref="A101:A102">
    <cfRule type="expression" priority="555" dxfId="1749" stopIfTrue="1">
      <formula>NA()</formula>
    </cfRule>
    <cfRule type="expression" priority="556" dxfId="1750" stopIfTrue="1">
      <formula>NA()</formula>
    </cfRule>
  </conditionalFormatting>
  <conditionalFormatting sqref="A101:A102">
    <cfRule type="expression" priority="552" dxfId="1749" stopIfTrue="1">
      <formula>$G101=""</formula>
    </cfRule>
    <cfRule type="expression" priority="553" dxfId="1750" stopIfTrue="1">
      <formula>#REF!&lt;&gt;""</formula>
    </cfRule>
    <cfRule type="expression" priority="554" dxfId="1751" stopIfTrue="1">
      <formula>AND($H101="",$G101&lt;&gt;"")</formula>
    </cfRule>
  </conditionalFormatting>
  <conditionalFormatting sqref="A101:A102">
    <cfRule type="expression" priority="550" dxfId="1749" stopIfTrue="1">
      <formula>NA()</formula>
    </cfRule>
    <cfRule type="expression" priority="551" dxfId="1750" stopIfTrue="1">
      <formula>NA()</formula>
    </cfRule>
  </conditionalFormatting>
  <conditionalFormatting sqref="A101:A102">
    <cfRule type="expression" priority="548" dxfId="1749" stopIfTrue="1">
      <formula>NA()</formula>
    </cfRule>
    <cfRule type="expression" priority="549" dxfId="1750" stopIfTrue="1">
      <formula>NA()</formula>
    </cfRule>
  </conditionalFormatting>
  <conditionalFormatting sqref="A102">
    <cfRule type="expression" priority="543" dxfId="1749" stopIfTrue="1">
      <formula>NA()</formula>
    </cfRule>
    <cfRule type="expression" priority="544" dxfId="1750" stopIfTrue="1">
      <formula>NA()</formula>
    </cfRule>
  </conditionalFormatting>
  <conditionalFormatting sqref="A102">
    <cfRule type="expression" priority="541" dxfId="1749" stopIfTrue="1">
      <formula>NA()</formula>
    </cfRule>
    <cfRule type="expression" priority="542" dxfId="1750" stopIfTrue="1">
      <formula>NA()</formula>
    </cfRule>
  </conditionalFormatting>
  <conditionalFormatting sqref="A102">
    <cfRule type="expression" priority="538" dxfId="1749" stopIfTrue="1">
      <formula>$G102=""</formula>
    </cfRule>
    <cfRule type="expression" priority="539" dxfId="1750" stopIfTrue="1">
      <formula>#REF!&lt;&gt;""</formula>
    </cfRule>
    <cfRule type="expression" priority="540" dxfId="1751" stopIfTrue="1">
      <formula>AND($H102="",$G102&lt;&gt;"")</formula>
    </cfRule>
  </conditionalFormatting>
  <conditionalFormatting sqref="A122">
    <cfRule type="expression" priority="535" dxfId="1749" stopIfTrue="1">
      <formula>$G122=""</formula>
    </cfRule>
    <cfRule type="expression" priority="536" dxfId="1750" stopIfTrue="1">
      <formula>#REF!&lt;&gt;""</formula>
    </cfRule>
    <cfRule type="expression" priority="537" dxfId="1751" stopIfTrue="1">
      <formula>AND($H122="",$G122&lt;&gt;"")</formula>
    </cfRule>
  </conditionalFormatting>
  <conditionalFormatting sqref="A122">
    <cfRule type="expression" priority="533" dxfId="1749" stopIfTrue="1">
      <formula>NA()</formula>
    </cfRule>
    <cfRule type="expression" priority="534" dxfId="1750" stopIfTrue="1">
      <formula>NA()</formula>
    </cfRule>
  </conditionalFormatting>
  <conditionalFormatting sqref="A122">
    <cfRule type="expression" priority="531" dxfId="1749" stopIfTrue="1">
      <formula>NA()</formula>
    </cfRule>
    <cfRule type="expression" priority="532" dxfId="1750" stopIfTrue="1">
      <formula>NA()</formula>
    </cfRule>
  </conditionalFormatting>
  <conditionalFormatting sqref="A122">
    <cfRule type="expression" priority="528" dxfId="1749" stopIfTrue="1">
      <formula>$G122=""</formula>
    </cfRule>
    <cfRule type="expression" priority="529" dxfId="1750" stopIfTrue="1">
      <formula>#REF!&lt;&gt;""</formula>
    </cfRule>
    <cfRule type="expression" priority="530" dxfId="1751" stopIfTrue="1">
      <formula>AND($H122="",$G122&lt;&gt;"")</formula>
    </cfRule>
  </conditionalFormatting>
  <conditionalFormatting sqref="A122">
    <cfRule type="expression" priority="526" dxfId="1749" stopIfTrue="1">
      <formula>NA()</formula>
    </cfRule>
    <cfRule type="expression" priority="527" dxfId="1750" stopIfTrue="1">
      <formula>NA()</formula>
    </cfRule>
  </conditionalFormatting>
  <conditionalFormatting sqref="A122">
    <cfRule type="expression" priority="524" dxfId="1749" stopIfTrue="1">
      <formula>NA()</formula>
    </cfRule>
    <cfRule type="expression" priority="525" dxfId="1750" stopIfTrue="1">
      <formula>NA()</formula>
    </cfRule>
  </conditionalFormatting>
  <conditionalFormatting sqref="A123">
    <cfRule type="expression" priority="521" dxfId="1749" stopIfTrue="1">
      <formula>$G123=""</formula>
    </cfRule>
    <cfRule type="expression" priority="522" dxfId="1750" stopIfTrue="1">
      <formula>#REF!&lt;&gt;""</formula>
    </cfRule>
    <cfRule type="expression" priority="523" dxfId="1751" stopIfTrue="1">
      <formula>AND($H123="",$G123&lt;&gt;"")</formula>
    </cfRule>
  </conditionalFormatting>
  <conditionalFormatting sqref="A123">
    <cfRule type="expression" priority="519" dxfId="1749" stopIfTrue="1">
      <formula>NA()</formula>
    </cfRule>
    <cfRule type="expression" priority="520" dxfId="1750" stopIfTrue="1">
      <formula>NA()</formula>
    </cfRule>
  </conditionalFormatting>
  <conditionalFormatting sqref="A123">
    <cfRule type="expression" priority="517" dxfId="1749" stopIfTrue="1">
      <formula>NA()</formula>
    </cfRule>
    <cfRule type="expression" priority="518" dxfId="1750" stopIfTrue="1">
      <formula>NA()</formula>
    </cfRule>
  </conditionalFormatting>
  <conditionalFormatting sqref="A123">
    <cfRule type="expression" priority="514" dxfId="1749" stopIfTrue="1">
      <formula>$G123=""</formula>
    </cfRule>
    <cfRule type="expression" priority="515" dxfId="1750" stopIfTrue="1">
      <formula>#REF!&lt;&gt;""</formula>
    </cfRule>
    <cfRule type="expression" priority="516" dxfId="1751" stopIfTrue="1">
      <formula>AND($H123="",$G123&lt;&gt;"")</formula>
    </cfRule>
  </conditionalFormatting>
  <conditionalFormatting sqref="A123">
    <cfRule type="expression" priority="512" dxfId="1749" stopIfTrue="1">
      <formula>NA()</formula>
    </cfRule>
    <cfRule type="expression" priority="513" dxfId="1750" stopIfTrue="1">
      <formula>NA()</formula>
    </cfRule>
  </conditionalFormatting>
  <conditionalFormatting sqref="A123">
    <cfRule type="expression" priority="510" dxfId="1749" stopIfTrue="1">
      <formula>NA()</formula>
    </cfRule>
    <cfRule type="expression" priority="511" dxfId="1750" stopIfTrue="1">
      <formula>NA()</formula>
    </cfRule>
  </conditionalFormatting>
  <conditionalFormatting sqref="A123">
    <cfRule type="expression" priority="508" dxfId="1749" stopIfTrue="1">
      <formula>NA()</formula>
    </cfRule>
    <cfRule type="expression" priority="509" dxfId="1750" stopIfTrue="1">
      <formula>NA()</formula>
    </cfRule>
  </conditionalFormatting>
  <conditionalFormatting sqref="A123">
    <cfRule type="expression" priority="506" dxfId="1749" stopIfTrue="1">
      <formula>NA()</formula>
    </cfRule>
    <cfRule type="expression" priority="507" dxfId="1750" stopIfTrue="1">
      <formula>NA()</formula>
    </cfRule>
  </conditionalFormatting>
  <conditionalFormatting sqref="A123">
    <cfRule type="expression" priority="503" dxfId="1749" stopIfTrue="1">
      <formula>$G123=""</formula>
    </cfRule>
    <cfRule type="expression" priority="504" dxfId="1750" stopIfTrue="1">
      <formula>#REF!&lt;&gt;""</formula>
    </cfRule>
    <cfRule type="expression" priority="505" dxfId="1751" stopIfTrue="1">
      <formula>AND($H123="",$G123&lt;&gt;"")</formula>
    </cfRule>
  </conditionalFormatting>
  <conditionalFormatting sqref="A134">
    <cfRule type="expression" priority="500" dxfId="1749" stopIfTrue="1">
      <formula>NA()</formula>
    </cfRule>
    <cfRule type="expression" priority="501" dxfId="1750" stopIfTrue="1">
      <formula>"#REF!&lt;&gt;"""""</formula>
    </cfRule>
    <cfRule type="expression" priority="502" dxfId="1751" stopIfTrue="1">
      <formula>NA()</formula>
    </cfRule>
  </conditionalFormatting>
  <conditionalFormatting sqref="A134">
    <cfRule type="expression" priority="498" dxfId="1749" stopIfTrue="1">
      <formula>NA()</formula>
    </cfRule>
    <cfRule type="expression" priority="499" dxfId="1750" stopIfTrue="1">
      <formula>NA()</formula>
    </cfRule>
  </conditionalFormatting>
  <conditionalFormatting sqref="A134">
    <cfRule type="expression" priority="495" dxfId="1749" stopIfTrue="1">
      <formula>$G134=""</formula>
    </cfRule>
    <cfRule type="expression" priority="496" dxfId="1750" stopIfTrue="1">
      <formula>#REF!&lt;&gt;""</formula>
    </cfRule>
    <cfRule type="expression" priority="497" dxfId="1751" stopIfTrue="1">
      <formula>AND($H134="",$G134&lt;&gt;"")</formula>
    </cfRule>
  </conditionalFormatting>
  <conditionalFormatting sqref="A134">
    <cfRule type="expression" priority="492" dxfId="1749" stopIfTrue="1">
      <formula>$G134=""</formula>
    </cfRule>
    <cfRule type="expression" priority="493" dxfId="1750" stopIfTrue="1">
      <formula>#REF!&lt;&gt;""</formula>
    </cfRule>
    <cfRule type="expression" priority="494" dxfId="1751" stopIfTrue="1">
      <formula>AND($H134="",$G134&lt;&gt;"")</formula>
    </cfRule>
  </conditionalFormatting>
  <conditionalFormatting sqref="A134">
    <cfRule type="expression" priority="490" dxfId="1749" stopIfTrue="1">
      <formula>NA()</formula>
    </cfRule>
    <cfRule type="expression" priority="491" dxfId="1750" stopIfTrue="1">
      <formula>NA()</formula>
    </cfRule>
  </conditionalFormatting>
  <conditionalFormatting sqref="A134">
    <cfRule type="expression" priority="488" dxfId="1749" stopIfTrue="1">
      <formula>NA()</formula>
    </cfRule>
    <cfRule type="expression" priority="489" dxfId="1750" stopIfTrue="1">
      <formula>NA()</formula>
    </cfRule>
  </conditionalFormatting>
  <conditionalFormatting sqref="A134">
    <cfRule type="expression" priority="485" dxfId="1749" stopIfTrue="1">
      <formula>$G134=""</formula>
    </cfRule>
    <cfRule type="expression" priority="486" dxfId="1750" stopIfTrue="1">
      <formula>#REF!&lt;&gt;""</formula>
    </cfRule>
    <cfRule type="expression" priority="487" dxfId="1751" stopIfTrue="1">
      <formula>AND($H134="",$G134&lt;&gt;"")</formula>
    </cfRule>
  </conditionalFormatting>
  <conditionalFormatting sqref="A134">
    <cfRule type="expression" priority="483" dxfId="1749" stopIfTrue="1">
      <formula>NA()</formula>
    </cfRule>
    <cfRule type="expression" priority="484" dxfId="1750" stopIfTrue="1">
      <formula>NA()</formula>
    </cfRule>
  </conditionalFormatting>
  <conditionalFormatting sqref="A134">
    <cfRule type="expression" priority="481" dxfId="1749" stopIfTrue="1">
      <formula>NA()</formula>
    </cfRule>
    <cfRule type="expression" priority="482" dxfId="1750" stopIfTrue="1">
      <formula>NA()</formula>
    </cfRule>
  </conditionalFormatting>
  <conditionalFormatting sqref="A135">
    <cfRule type="expression" priority="478" dxfId="1749" stopIfTrue="1">
      <formula>NA()</formula>
    </cfRule>
    <cfRule type="expression" priority="479" dxfId="1750" stopIfTrue="1">
      <formula>"#REF!&lt;&gt;"""""</formula>
    </cfRule>
    <cfRule type="expression" priority="480" dxfId="1751" stopIfTrue="1">
      <formula>NA()</formula>
    </cfRule>
  </conditionalFormatting>
  <conditionalFormatting sqref="A135">
    <cfRule type="expression" priority="476" dxfId="1749" stopIfTrue="1">
      <formula>NA()</formula>
    </cfRule>
    <cfRule type="expression" priority="477" dxfId="1750" stopIfTrue="1">
      <formula>NA()</formula>
    </cfRule>
  </conditionalFormatting>
  <conditionalFormatting sqref="A135">
    <cfRule type="expression" priority="473" dxfId="1749" stopIfTrue="1">
      <formula>$G135=""</formula>
    </cfRule>
    <cfRule type="expression" priority="474" dxfId="1750" stopIfTrue="1">
      <formula>#REF!&lt;&gt;""</formula>
    </cfRule>
    <cfRule type="expression" priority="475" dxfId="1751" stopIfTrue="1">
      <formula>AND($H135="",$G135&lt;&gt;"")</formula>
    </cfRule>
  </conditionalFormatting>
  <conditionalFormatting sqref="A135">
    <cfRule type="expression" priority="470" dxfId="1749" stopIfTrue="1">
      <formula>$G135=""</formula>
    </cfRule>
    <cfRule type="expression" priority="471" dxfId="1750" stopIfTrue="1">
      <formula>#REF!&lt;&gt;""</formula>
    </cfRule>
    <cfRule type="expression" priority="472" dxfId="1751" stopIfTrue="1">
      <formula>AND($H135="",$G135&lt;&gt;"")</formula>
    </cfRule>
  </conditionalFormatting>
  <conditionalFormatting sqref="A135">
    <cfRule type="expression" priority="468" dxfId="1749" stopIfTrue="1">
      <formula>NA()</formula>
    </cfRule>
    <cfRule type="expression" priority="469" dxfId="1750" stopIfTrue="1">
      <formula>NA()</formula>
    </cfRule>
  </conditionalFormatting>
  <conditionalFormatting sqref="A135">
    <cfRule type="expression" priority="466" dxfId="1749" stopIfTrue="1">
      <formula>NA()</formula>
    </cfRule>
    <cfRule type="expression" priority="467" dxfId="1750" stopIfTrue="1">
      <formula>NA()</formula>
    </cfRule>
  </conditionalFormatting>
  <conditionalFormatting sqref="A135">
    <cfRule type="expression" priority="463" dxfId="1749" stopIfTrue="1">
      <formula>$G135=""</formula>
    </cfRule>
    <cfRule type="expression" priority="464" dxfId="1750" stopIfTrue="1">
      <formula>#REF!&lt;&gt;""</formula>
    </cfRule>
    <cfRule type="expression" priority="465" dxfId="1751" stopIfTrue="1">
      <formula>AND($H135="",$G135&lt;&gt;"")</formula>
    </cfRule>
  </conditionalFormatting>
  <conditionalFormatting sqref="A135">
    <cfRule type="expression" priority="461" dxfId="1749" stopIfTrue="1">
      <formula>NA()</formula>
    </cfRule>
    <cfRule type="expression" priority="462" dxfId="1750" stopIfTrue="1">
      <formula>NA()</formula>
    </cfRule>
  </conditionalFormatting>
  <conditionalFormatting sqref="A135">
    <cfRule type="expression" priority="459" dxfId="1749" stopIfTrue="1">
      <formula>NA()</formula>
    </cfRule>
    <cfRule type="expression" priority="460" dxfId="1750" stopIfTrue="1">
      <formula>NA()</formula>
    </cfRule>
  </conditionalFormatting>
  <conditionalFormatting sqref="A135">
    <cfRule type="expression" priority="457" dxfId="1749" stopIfTrue="1">
      <formula>NA()</formula>
    </cfRule>
    <cfRule type="expression" priority="458" dxfId="1750" stopIfTrue="1">
      <formula>NA()</formula>
    </cfRule>
  </conditionalFormatting>
  <conditionalFormatting sqref="A135">
    <cfRule type="expression" priority="455" dxfId="1749" stopIfTrue="1">
      <formula>NA()</formula>
    </cfRule>
    <cfRule type="expression" priority="456" dxfId="1750" stopIfTrue="1">
      <formula>NA()</formula>
    </cfRule>
  </conditionalFormatting>
  <conditionalFormatting sqref="A135">
    <cfRule type="expression" priority="452" dxfId="1749" stopIfTrue="1">
      <formula>$G135=""</formula>
    </cfRule>
    <cfRule type="expression" priority="453" dxfId="1750" stopIfTrue="1">
      <formula>#REF!&lt;&gt;""</formula>
    </cfRule>
    <cfRule type="expression" priority="454" dxfId="1751" stopIfTrue="1">
      <formula>AND($H135="",$G135&lt;&gt;"")</formula>
    </cfRule>
  </conditionalFormatting>
  <conditionalFormatting sqref="A62">
    <cfRule type="expression" priority="440" dxfId="1749" stopIfTrue="1">
      <formula>$G62=""</formula>
    </cfRule>
    <cfRule type="expression" priority="441" dxfId="1750" stopIfTrue="1">
      <formula>#REF!&lt;&gt;""</formula>
    </cfRule>
    <cfRule type="expression" priority="442" dxfId="1751" stopIfTrue="1">
      <formula>AND($H62="",$G62&lt;&gt;"")</formula>
    </cfRule>
  </conditionalFormatting>
  <conditionalFormatting sqref="A62">
    <cfRule type="expression" priority="433" dxfId="1749" stopIfTrue="1">
      <formula>$G62=""</formula>
    </cfRule>
    <cfRule type="expression" priority="434" dxfId="1750" stopIfTrue="1">
      <formula>#REF!&lt;&gt;""</formula>
    </cfRule>
    <cfRule type="expression" priority="435" dxfId="1751" stopIfTrue="1">
      <formula>AND($H62="",$G62&lt;&gt;"")</formula>
    </cfRule>
  </conditionalFormatting>
  <conditionalFormatting sqref="A62">
    <cfRule type="expression" priority="426" dxfId="1749" stopIfTrue="1">
      <formula>$G62=""</formula>
    </cfRule>
    <cfRule type="expression" priority="427" dxfId="1750" stopIfTrue="1">
      <formula>#REF!&lt;&gt;""</formula>
    </cfRule>
    <cfRule type="expression" priority="428" dxfId="1751" stopIfTrue="1">
      <formula>AND($H62="",$G62&lt;&gt;"")</formula>
    </cfRule>
  </conditionalFormatting>
  <conditionalFormatting sqref="A63:A64">
    <cfRule type="expression" priority="419" dxfId="1749" stopIfTrue="1">
      <formula>$G63=""</formula>
    </cfRule>
    <cfRule type="expression" priority="420" dxfId="1750" stopIfTrue="1">
      <formula>#REF!&lt;&gt;""</formula>
    </cfRule>
    <cfRule type="expression" priority="421" dxfId="1751" stopIfTrue="1">
      <formula>AND($H63="",$G63&lt;&gt;"")</formula>
    </cfRule>
  </conditionalFormatting>
  <conditionalFormatting sqref="A29">
    <cfRule type="expression" priority="398" dxfId="1749" stopIfTrue="1">
      <formula>$G29=""</formula>
    </cfRule>
    <cfRule type="expression" priority="399" dxfId="1750" stopIfTrue="1">
      <formula>#REF!&lt;&gt;""</formula>
    </cfRule>
    <cfRule type="expression" priority="400" dxfId="1751" stopIfTrue="1">
      <formula>AND($H29="",$G29&lt;&gt;"")</formula>
    </cfRule>
  </conditionalFormatting>
  <conditionalFormatting sqref="A36">
    <cfRule type="expression" priority="392" dxfId="1749" stopIfTrue="1">
      <formula>$G36=""</formula>
    </cfRule>
    <cfRule type="expression" priority="393" dxfId="1750" stopIfTrue="1">
      <formula>#REF!&lt;&gt;""</formula>
    </cfRule>
    <cfRule type="expression" priority="394" dxfId="1751" stopIfTrue="1">
      <formula>AND($H36="",$G36&lt;&gt;"")</formula>
    </cfRule>
  </conditionalFormatting>
  <conditionalFormatting sqref="A37">
    <cfRule type="expression" priority="386" dxfId="1749" stopIfTrue="1">
      <formula>$G37=""</formula>
    </cfRule>
    <cfRule type="expression" priority="387" dxfId="1750" stopIfTrue="1">
      <formula>#REF!&lt;&gt;""</formula>
    </cfRule>
    <cfRule type="expression" priority="388" dxfId="1751" stopIfTrue="1">
      <formula>AND($H37="",$G37&lt;&gt;"")</formula>
    </cfRule>
  </conditionalFormatting>
  <conditionalFormatting sqref="A38">
    <cfRule type="expression" priority="380" dxfId="1749" stopIfTrue="1">
      <formula>$G38=""</formula>
    </cfRule>
    <cfRule type="expression" priority="381" dxfId="1750" stopIfTrue="1">
      <formula>#REF!&lt;&gt;""</formula>
    </cfRule>
    <cfRule type="expression" priority="382" dxfId="1751" stopIfTrue="1">
      <formula>AND($H38="",$G38&lt;&gt;"")</formula>
    </cfRule>
  </conditionalFormatting>
  <conditionalFormatting sqref="A42">
    <cfRule type="expression" priority="374" dxfId="1749" stopIfTrue="1">
      <formula>$G42=""</formula>
    </cfRule>
    <cfRule type="expression" priority="375" dxfId="1750" stopIfTrue="1">
      <formula>#REF!&lt;&gt;""</formula>
    </cfRule>
    <cfRule type="expression" priority="376" dxfId="1751" stopIfTrue="1">
      <formula>AND($H42="",$G42&lt;&gt;"")</formula>
    </cfRule>
  </conditionalFormatting>
  <conditionalFormatting sqref="A49">
    <cfRule type="expression" priority="368" dxfId="1749" stopIfTrue="1">
      <formula>$G49=""</formula>
    </cfRule>
    <cfRule type="expression" priority="369" dxfId="1750" stopIfTrue="1">
      <formula>#REF!&lt;&gt;""</formula>
    </cfRule>
    <cfRule type="expression" priority="370" dxfId="1751" stopIfTrue="1">
      <formula>AND($H49="",$G49&lt;&gt;"")</formula>
    </cfRule>
  </conditionalFormatting>
  <conditionalFormatting sqref="A58">
    <cfRule type="expression" priority="363" dxfId="1749" stopIfTrue="1">
      <formula>$G58=""</formula>
    </cfRule>
    <cfRule type="expression" priority="364" dxfId="1750" stopIfTrue="1">
      <formula>#REF!&lt;&gt;""</formula>
    </cfRule>
    <cfRule type="expression" priority="365" dxfId="1751" stopIfTrue="1">
      <formula>AND($H58="",$G58&lt;&gt;"")</formula>
    </cfRule>
  </conditionalFormatting>
  <conditionalFormatting sqref="A58">
    <cfRule type="expression" priority="360" dxfId="1749" stopIfTrue="1">
      <formula>$G58=""</formula>
    </cfRule>
    <cfRule type="expression" priority="361" dxfId="1750" stopIfTrue="1">
      <formula>#REF!&lt;&gt;""</formula>
    </cfRule>
    <cfRule type="expression" priority="362" dxfId="1751" stopIfTrue="1">
      <formula>AND($H58="",$G58&lt;&gt;"")</formula>
    </cfRule>
  </conditionalFormatting>
  <conditionalFormatting sqref="A85">
    <cfRule type="expression" priority="357" dxfId="1749" stopIfTrue="1">
      <formula>$G85=""</formula>
    </cfRule>
    <cfRule type="expression" priority="358" dxfId="1750" stopIfTrue="1">
      <formula>#REF!&lt;&gt;""</formula>
    </cfRule>
    <cfRule type="expression" priority="359" dxfId="1751" stopIfTrue="1">
      <formula>AND($H85="",$G85&lt;&gt;"")</formula>
    </cfRule>
  </conditionalFormatting>
  <conditionalFormatting sqref="A85">
    <cfRule type="expression" priority="354" dxfId="1749" stopIfTrue="1">
      <formula>$G85=""</formula>
    </cfRule>
    <cfRule type="expression" priority="355" dxfId="1750" stopIfTrue="1">
      <formula>#REF!&lt;&gt;""</formula>
    </cfRule>
    <cfRule type="expression" priority="356" dxfId="1751" stopIfTrue="1">
      <formula>AND($H85="",$G85&lt;&gt;"")</formula>
    </cfRule>
  </conditionalFormatting>
  <conditionalFormatting sqref="A85">
    <cfRule type="expression" priority="351" dxfId="1749" stopIfTrue="1">
      <formula>$G85=""</formula>
    </cfRule>
    <cfRule type="expression" priority="352" dxfId="1750" stopIfTrue="1">
      <formula>#REF!&lt;&gt;""</formula>
    </cfRule>
    <cfRule type="expression" priority="353" dxfId="1751" stopIfTrue="1">
      <formula>AND($H85="",$G85&lt;&gt;"")</formula>
    </cfRule>
  </conditionalFormatting>
  <conditionalFormatting sqref="C90:G91">
    <cfRule type="expression" priority="348" dxfId="1749" stopIfTrue="1">
      <formula>NA()</formula>
    </cfRule>
    <cfRule type="expression" priority="349" dxfId="1750" stopIfTrue="1">
      <formula>"#REF!&lt;&gt;"""""</formula>
    </cfRule>
    <cfRule type="expression" priority="350" dxfId="1751" stopIfTrue="1">
      <formula>NA()</formula>
    </cfRule>
  </conditionalFormatting>
  <conditionalFormatting sqref="A136">
    <cfRule type="expression" priority="346" dxfId="1749" stopIfTrue="1">
      <formula>NA()</formula>
    </cfRule>
    <cfRule type="expression" priority="347" dxfId="1750" stopIfTrue="1">
      <formula>NA()</formula>
    </cfRule>
  </conditionalFormatting>
  <conditionalFormatting sqref="A136">
    <cfRule type="expression" priority="343" dxfId="1749" stopIfTrue="1">
      <formula>$G136=""</formula>
    </cfRule>
    <cfRule type="expression" priority="344" dxfId="1750" stopIfTrue="1">
      <formula>#REF!&lt;&gt;""</formula>
    </cfRule>
    <cfRule type="expression" priority="345" dxfId="1751" stopIfTrue="1">
      <formula>AND($H136="",$G136&lt;&gt;"")</formula>
    </cfRule>
  </conditionalFormatting>
  <conditionalFormatting sqref="A136">
    <cfRule type="expression" priority="340" dxfId="1749" stopIfTrue="1">
      <formula>$G136=""</formula>
    </cfRule>
    <cfRule type="expression" priority="341" dxfId="1750" stopIfTrue="1">
      <formula>#REF!&lt;&gt;""</formula>
    </cfRule>
    <cfRule type="expression" priority="342" dxfId="1751" stopIfTrue="1">
      <formula>AND($H136="",$G136&lt;&gt;"")</formula>
    </cfRule>
  </conditionalFormatting>
  <conditionalFormatting sqref="A89">
    <cfRule type="expression" priority="337" dxfId="1749" stopIfTrue="1">
      <formula>NA()</formula>
    </cfRule>
    <cfRule type="expression" priority="338" dxfId="1750" stopIfTrue="1">
      <formula>"#REF!&lt;&gt;"""""</formula>
    </cfRule>
    <cfRule type="expression" priority="339" dxfId="1751" stopIfTrue="1">
      <formula>NA()</formula>
    </cfRule>
  </conditionalFormatting>
  <conditionalFormatting sqref="A113:A119">
    <cfRule type="expression" priority="334" dxfId="1749" stopIfTrue="1">
      <formula>NA()</formula>
    </cfRule>
    <cfRule type="expression" priority="335" dxfId="1750" stopIfTrue="1">
      <formula>"#REF!&lt;&gt;"""""</formula>
    </cfRule>
    <cfRule type="expression" priority="336" dxfId="1751" stopIfTrue="1">
      <formula>NA()</formula>
    </cfRule>
  </conditionalFormatting>
  <conditionalFormatting sqref="A113:A119">
    <cfRule type="expression" priority="331" dxfId="1749" stopIfTrue="1">
      <formula>NA()</formula>
    </cfRule>
    <cfRule type="expression" priority="332" dxfId="1750" stopIfTrue="1">
      <formula>"#REF!&lt;&gt;"""""</formula>
    </cfRule>
    <cfRule type="expression" priority="333" dxfId="1751" stopIfTrue="1">
      <formula>NA()</formula>
    </cfRule>
  </conditionalFormatting>
  <conditionalFormatting sqref="A113">
    <cfRule type="expression" priority="329" dxfId="1749" stopIfTrue="1">
      <formula>NA()</formula>
    </cfRule>
    <cfRule type="expression" priority="330" dxfId="1750" stopIfTrue="1">
      <formula>NA()</formula>
    </cfRule>
  </conditionalFormatting>
  <conditionalFormatting sqref="A113 A115">
    <cfRule type="expression" priority="326" dxfId="1749" stopIfTrue="1">
      <formula>$G113=""</formula>
    </cfRule>
    <cfRule type="expression" priority="327" dxfId="1750" stopIfTrue="1">
      <formula>#REF!&lt;&gt;""</formula>
    </cfRule>
    <cfRule type="expression" priority="328" dxfId="1751" stopIfTrue="1">
      <formula>AND($H113="",$G113&lt;&gt;"")</formula>
    </cfRule>
  </conditionalFormatting>
  <conditionalFormatting sqref="A115">
    <cfRule type="expression" priority="324" dxfId="1749" stopIfTrue="1">
      <formula>NA()</formula>
    </cfRule>
    <cfRule type="expression" priority="325" dxfId="1750" stopIfTrue="1">
      <formula>NA()</formula>
    </cfRule>
  </conditionalFormatting>
  <conditionalFormatting sqref="A115">
    <cfRule type="expression" priority="321" dxfId="1749" stopIfTrue="1">
      <formula>NA()</formula>
    </cfRule>
    <cfRule type="expression" priority="322" dxfId="1750" stopIfTrue="1">
      <formula>"#REF!&lt;&gt;"""""</formula>
    </cfRule>
    <cfRule type="expression" priority="323" dxfId="1751" stopIfTrue="1">
      <formula>NA()</formula>
    </cfRule>
  </conditionalFormatting>
  <conditionalFormatting sqref="A115">
    <cfRule type="expression" priority="319" dxfId="1749" stopIfTrue="1">
      <formula>NA()</formula>
    </cfRule>
    <cfRule type="expression" priority="320" dxfId="1750" stopIfTrue="1">
      <formula>NA()</formula>
    </cfRule>
  </conditionalFormatting>
  <conditionalFormatting sqref="A115">
    <cfRule type="expression" priority="316" dxfId="1749" stopIfTrue="1">
      <formula>$G115=""</formula>
    </cfRule>
    <cfRule type="expression" priority="317" dxfId="1750" stopIfTrue="1">
      <formula>#REF!&lt;&gt;""</formula>
    </cfRule>
    <cfRule type="expression" priority="318" dxfId="1751" stopIfTrue="1">
      <formula>AND($H115="",$G115&lt;&gt;"")</formula>
    </cfRule>
  </conditionalFormatting>
  <conditionalFormatting sqref="A115">
    <cfRule type="expression" priority="313" dxfId="1749" stopIfTrue="1">
      <formula>NA()</formula>
    </cfRule>
    <cfRule type="expression" priority="314" dxfId="1750" stopIfTrue="1">
      <formula>"#REF!&lt;&gt;"""""</formula>
    </cfRule>
    <cfRule type="expression" priority="315" dxfId="1751" stopIfTrue="1">
      <formula>NA()</formula>
    </cfRule>
  </conditionalFormatting>
  <conditionalFormatting sqref="A115">
    <cfRule type="expression" priority="311" dxfId="1749" stopIfTrue="1">
      <formula>NA()</formula>
    </cfRule>
    <cfRule type="expression" priority="312" dxfId="1750" stopIfTrue="1">
      <formula>NA()</formula>
    </cfRule>
  </conditionalFormatting>
  <conditionalFormatting sqref="A115">
    <cfRule type="expression" priority="308" dxfId="1749" stopIfTrue="1">
      <formula>$G115=""</formula>
    </cfRule>
    <cfRule type="expression" priority="309" dxfId="1750" stopIfTrue="1">
      <formula>#REF!&lt;&gt;""</formula>
    </cfRule>
    <cfRule type="expression" priority="310" dxfId="1751" stopIfTrue="1">
      <formula>AND($H115="",$G115&lt;&gt;"")</formula>
    </cfRule>
  </conditionalFormatting>
  <conditionalFormatting sqref="A115">
    <cfRule type="expression" priority="305" dxfId="1749" stopIfTrue="1">
      <formula>$G115=""</formula>
    </cfRule>
    <cfRule type="expression" priority="306" dxfId="1750" stopIfTrue="1">
      <formula>#REF!&lt;&gt;""</formula>
    </cfRule>
    <cfRule type="expression" priority="307" dxfId="1751" stopIfTrue="1">
      <formula>AND($H115="",$G115&lt;&gt;"")</formula>
    </cfRule>
  </conditionalFormatting>
  <conditionalFormatting sqref="A115">
    <cfRule type="expression" priority="303" dxfId="1749" stopIfTrue="1">
      <formula>NA()</formula>
    </cfRule>
    <cfRule type="expression" priority="304" dxfId="1750" stopIfTrue="1">
      <formula>NA()</formula>
    </cfRule>
  </conditionalFormatting>
  <conditionalFormatting sqref="A115">
    <cfRule type="expression" priority="301" dxfId="1749" stopIfTrue="1">
      <formula>NA()</formula>
    </cfRule>
    <cfRule type="expression" priority="302" dxfId="1750" stopIfTrue="1">
      <formula>NA()</formula>
    </cfRule>
  </conditionalFormatting>
  <conditionalFormatting sqref="A115">
    <cfRule type="expression" priority="298" dxfId="1749" stopIfTrue="1">
      <formula>$G115=""</formula>
    </cfRule>
    <cfRule type="expression" priority="299" dxfId="1750" stopIfTrue="1">
      <formula>#REF!&lt;&gt;""</formula>
    </cfRule>
    <cfRule type="expression" priority="300" dxfId="1751" stopIfTrue="1">
      <formula>AND($H115="",$G115&lt;&gt;"")</formula>
    </cfRule>
  </conditionalFormatting>
  <conditionalFormatting sqref="A115">
    <cfRule type="expression" priority="296" dxfId="1749" stopIfTrue="1">
      <formula>NA()</formula>
    </cfRule>
    <cfRule type="expression" priority="297" dxfId="1750" stopIfTrue="1">
      <formula>NA()</formula>
    </cfRule>
  </conditionalFormatting>
  <conditionalFormatting sqref="A115">
    <cfRule type="expression" priority="294" dxfId="1749" stopIfTrue="1">
      <formula>NA()</formula>
    </cfRule>
    <cfRule type="expression" priority="295" dxfId="1750" stopIfTrue="1">
      <formula>NA()</formula>
    </cfRule>
  </conditionalFormatting>
  <conditionalFormatting sqref="A116">
    <cfRule type="expression" priority="292" dxfId="1749" stopIfTrue="1">
      <formula>NA()</formula>
    </cfRule>
    <cfRule type="expression" priority="293" dxfId="1750" stopIfTrue="1">
      <formula>NA()</formula>
    </cfRule>
  </conditionalFormatting>
  <conditionalFormatting sqref="A116">
    <cfRule type="expression" priority="289" dxfId="1749" stopIfTrue="1">
      <formula>$G116=""</formula>
    </cfRule>
    <cfRule type="expression" priority="290" dxfId="1750" stopIfTrue="1">
      <formula>#REF!&lt;&gt;""</formula>
    </cfRule>
    <cfRule type="expression" priority="291" dxfId="1751" stopIfTrue="1">
      <formula>AND($H116="",$G116&lt;&gt;"")</formula>
    </cfRule>
  </conditionalFormatting>
  <conditionalFormatting sqref="A116">
    <cfRule type="expression" priority="286" dxfId="1749" stopIfTrue="1">
      <formula>NA()</formula>
    </cfRule>
    <cfRule type="expression" priority="287" dxfId="1750" stopIfTrue="1">
      <formula>"#REF!&lt;&gt;"""""</formula>
    </cfRule>
    <cfRule type="expression" priority="288" dxfId="1751" stopIfTrue="1">
      <formula>NA()</formula>
    </cfRule>
  </conditionalFormatting>
  <conditionalFormatting sqref="A116">
    <cfRule type="expression" priority="284" dxfId="1749" stopIfTrue="1">
      <formula>NA()</formula>
    </cfRule>
    <cfRule type="expression" priority="285" dxfId="1750" stopIfTrue="1">
      <formula>NA()</formula>
    </cfRule>
  </conditionalFormatting>
  <conditionalFormatting sqref="A116">
    <cfRule type="expression" priority="281" dxfId="1749" stopIfTrue="1">
      <formula>$G116=""</formula>
    </cfRule>
    <cfRule type="expression" priority="282" dxfId="1750" stopIfTrue="1">
      <formula>#REF!&lt;&gt;""</formula>
    </cfRule>
    <cfRule type="expression" priority="283" dxfId="1751" stopIfTrue="1">
      <formula>AND($H116="",$G116&lt;&gt;"")</formula>
    </cfRule>
  </conditionalFormatting>
  <conditionalFormatting sqref="A116">
    <cfRule type="expression" priority="278" dxfId="1749" stopIfTrue="1">
      <formula>NA()</formula>
    </cfRule>
    <cfRule type="expression" priority="279" dxfId="1750" stopIfTrue="1">
      <formula>"#REF!&lt;&gt;"""""</formula>
    </cfRule>
    <cfRule type="expression" priority="280" dxfId="1751" stopIfTrue="1">
      <formula>NA()</formula>
    </cfRule>
  </conditionalFormatting>
  <conditionalFormatting sqref="A116">
    <cfRule type="expression" priority="276" dxfId="1749" stopIfTrue="1">
      <formula>NA()</formula>
    </cfRule>
    <cfRule type="expression" priority="277" dxfId="1750" stopIfTrue="1">
      <formula>NA()</formula>
    </cfRule>
  </conditionalFormatting>
  <conditionalFormatting sqref="A116">
    <cfRule type="expression" priority="273" dxfId="1749" stopIfTrue="1">
      <formula>$G116=""</formula>
    </cfRule>
    <cfRule type="expression" priority="274" dxfId="1750" stopIfTrue="1">
      <formula>#REF!&lt;&gt;""</formula>
    </cfRule>
    <cfRule type="expression" priority="275" dxfId="1751" stopIfTrue="1">
      <formula>AND($H116="",$G116&lt;&gt;"")</formula>
    </cfRule>
  </conditionalFormatting>
  <conditionalFormatting sqref="A116">
    <cfRule type="expression" priority="270" dxfId="1749" stopIfTrue="1">
      <formula>$G116=""</formula>
    </cfRule>
    <cfRule type="expression" priority="271" dxfId="1750" stopIfTrue="1">
      <formula>#REF!&lt;&gt;""</formula>
    </cfRule>
    <cfRule type="expression" priority="272" dxfId="1751" stopIfTrue="1">
      <formula>AND($H116="",$G116&lt;&gt;"")</formula>
    </cfRule>
  </conditionalFormatting>
  <conditionalFormatting sqref="A116">
    <cfRule type="expression" priority="268" dxfId="1749" stopIfTrue="1">
      <formula>NA()</formula>
    </cfRule>
    <cfRule type="expression" priority="269" dxfId="1750" stopIfTrue="1">
      <formula>NA()</formula>
    </cfRule>
  </conditionalFormatting>
  <conditionalFormatting sqref="A116">
    <cfRule type="expression" priority="266" dxfId="1749" stopIfTrue="1">
      <formula>NA()</formula>
    </cfRule>
    <cfRule type="expression" priority="267" dxfId="1750" stopIfTrue="1">
      <formula>NA()</formula>
    </cfRule>
  </conditionalFormatting>
  <conditionalFormatting sqref="A116">
    <cfRule type="expression" priority="263" dxfId="1749" stopIfTrue="1">
      <formula>$G116=""</formula>
    </cfRule>
    <cfRule type="expression" priority="264" dxfId="1750" stopIfTrue="1">
      <formula>#REF!&lt;&gt;""</formula>
    </cfRule>
    <cfRule type="expression" priority="265" dxfId="1751" stopIfTrue="1">
      <formula>AND($H116="",$G116&lt;&gt;"")</formula>
    </cfRule>
  </conditionalFormatting>
  <conditionalFormatting sqref="A116">
    <cfRule type="expression" priority="261" dxfId="1749" stopIfTrue="1">
      <formula>NA()</formula>
    </cfRule>
    <cfRule type="expression" priority="262" dxfId="1750" stopIfTrue="1">
      <formula>NA()</formula>
    </cfRule>
  </conditionalFormatting>
  <conditionalFormatting sqref="A116">
    <cfRule type="expression" priority="259" dxfId="1749" stopIfTrue="1">
      <formula>NA()</formula>
    </cfRule>
    <cfRule type="expression" priority="260" dxfId="1750" stopIfTrue="1">
      <formula>NA()</formula>
    </cfRule>
  </conditionalFormatting>
  <conditionalFormatting sqref="A116">
    <cfRule type="expression" priority="256" dxfId="1749" stopIfTrue="1">
      <formula>NA()</formula>
    </cfRule>
    <cfRule type="expression" priority="257" dxfId="1750" stopIfTrue="1">
      <formula>"#REF!&lt;&gt;"""""</formula>
    </cfRule>
    <cfRule type="expression" priority="258" dxfId="1751" stopIfTrue="1">
      <formula>NA()</formula>
    </cfRule>
  </conditionalFormatting>
  <conditionalFormatting sqref="A116">
    <cfRule type="expression" priority="254" dxfId="1749" stopIfTrue="1">
      <formula>NA()</formula>
    </cfRule>
    <cfRule type="expression" priority="255" dxfId="1750" stopIfTrue="1">
      <formula>NA()</formula>
    </cfRule>
  </conditionalFormatting>
  <conditionalFormatting sqref="A116">
    <cfRule type="expression" priority="251" dxfId="1749" stopIfTrue="1">
      <formula>$G116=""</formula>
    </cfRule>
    <cfRule type="expression" priority="252" dxfId="1750" stopIfTrue="1">
      <formula>#REF!&lt;&gt;""</formula>
    </cfRule>
    <cfRule type="expression" priority="253" dxfId="1751" stopIfTrue="1">
      <formula>AND($H116="",$G116&lt;&gt;"")</formula>
    </cfRule>
  </conditionalFormatting>
  <conditionalFormatting sqref="A116">
    <cfRule type="expression" priority="248" dxfId="1749" stopIfTrue="1">
      <formula>NA()</formula>
    </cfRule>
    <cfRule type="expression" priority="249" dxfId="1750" stopIfTrue="1">
      <formula>"#REF!&lt;&gt;"""""</formula>
    </cfRule>
    <cfRule type="expression" priority="250" dxfId="1751" stopIfTrue="1">
      <formula>NA()</formula>
    </cfRule>
  </conditionalFormatting>
  <conditionalFormatting sqref="A116">
    <cfRule type="expression" priority="246" dxfId="1749" stopIfTrue="1">
      <formula>NA()</formula>
    </cfRule>
    <cfRule type="expression" priority="247" dxfId="1750" stopIfTrue="1">
      <formula>NA()</formula>
    </cfRule>
  </conditionalFormatting>
  <conditionalFormatting sqref="A116">
    <cfRule type="expression" priority="243" dxfId="1749" stopIfTrue="1">
      <formula>$G116=""</formula>
    </cfRule>
    <cfRule type="expression" priority="244" dxfId="1750" stopIfTrue="1">
      <formula>#REF!&lt;&gt;""</formula>
    </cfRule>
    <cfRule type="expression" priority="245" dxfId="1751" stopIfTrue="1">
      <formula>AND($H116="",$G116&lt;&gt;"")</formula>
    </cfRule>
  </conditionalFormatting>
  <conditionalFormatting sqref="A116">
    <cfRule type="expression" priority="240" dxfId="1749" stopIfTrue="1">
      <formula>$G116=""</formula>
    </cfRule>
    <cfRule type="expression" priority="241" dxfId="1750" stopIfTrue="1">
      <formula>#REF!&lt;&gt;""</formula>
    </cfRule>
    <cfRule type="expression" priority="242" dxfId="1751" stopIfTrue="1">
      <formula>AND($H116="",$G116&lt;&gt;"")</formula>
    </cfRule>
  </conditionalFormatting>
  <conditionalFormatting sqref="A116">
    <cfRule type="expression" priority="238" dxfId="1749" stopIfTrue="1">
      <formula>NA()</formula>
    </cfRule>
    <cfRule type="expression" priority="239" dxfId="1750" stopIfTrue="1">
      <formula>NA()</formula>
    </cfRule>
  </conditionalFormatting>
  <conditionalFormatting sqref="A116">
    <cfRule type="expression" priority="236" dxfId="1749" stopIfTrue="1">
      <formula>NA()</formula>
    </cfRule>
    <cfRule type="expression" priority="237" dxfId="1750" stopIfTrue="1">
      <formula>NA()</formula>
    </cfRule>
  </conditionalFormatting>
  <conditionalFormatting sqref="A116">
    <cfRule type="expression" priority="233" dxfId="1749" stopIfTrue="1">
      <formula>$G116=""</formula>
    </cfRule>
    <cfRule type="expression" priority="234" dxfId="1750" stopIfTrue="1">
      <formula>#REF!&lt;&gt;""</formula>
    </cfRule>
    <cfRule type="expression" priority="235" dxfId="1751" stopIfTrue="1">
      <formula>AND($H116="",$G116&lt;&gt;"")</formula>
    </cfRule>
  </conditionalFormatting>
  <conditionalFormatting sqref="A116">
    <cfRule type="expression" priority="231" dxfId="1749" stopIfTrue="1">
      <formula>NA()</formula>
    </cfRule>
    <cfRule type="expression" priority="232" dxfId="1750" stopIfTrue="1">
      <formula>NA()</formula>
    </cfRule>
  </conditionalFormatting>
  <conditionalFormatting sqref="A116">
    <cfRule type="expression" priority="229" dxfId="1749" stopIfTrue="1">
      <formula>NA()</formula>
    </cfRule>
    <cfRule type="expression" priority="230" dxfId="1750" stopIfTrue="1">
      <formula>NA()</formula>
    </cfRule>
  </conditionalFormatting>
  <conditionalFormatting sqref="A116">
    <cfRule type="expression" priority="226" dxfId="1749" stopIfTrue="1">
      <formula>NA()</formula>
    </cfRule>
    <cfRule type="expression" priority="227" dxfId="1750" stopIfTrue="1">
      <formula>"#REF!&lt;&gt;"""""</formula>
    </cfRule>
    <cfRule type="expression" priority="228" dxfId="1751" stopIfTrue="1">
      <formula>NA()</formula>
    </cfRule>
  </conditionalFormatting>
  <conditionalFormatting sqref="A116">
    <cfRule type="expression" priority="224" dxfId="1749" stopIfTrue="1">
      <formula>NA()</formula>
    </cfRule>
    <cfRule type="expression" priority="225" dxfId="1750" stopIfTrue="1">
      <formula>NA()</formula>
    </cfRule>
  </conditionalFormatting>
  <conditionalFormatting sqref="A116">
    <cfRule type="expression" priority="221" dxfId="1749" stopIfTrue="1">
      <formula>$G116=""</formula>
    </cfRule>
    <cfRule type="expression" priority="222" dxfId="1750" stopIfTrue="1">
      <formula>#REF!&lt;&gt;""</formula>
    </cfRule>
    <cfRule type="expression" priority="223" dxfId="1751" stopIfTrue="1">
      <formula>AND($H116="",$G116&lt;&gt;"")</formula>
    </cfRule>
  </conditionalFormatting>
  <conditionalFormatting sqref="A116">
    <cfRule type="expression" priority="218" dxfId="1749" stopIfTrue="1">
      <formula>$G116=""</formula>
    </cfRule>
    <cfRule type="expression" priority="219" dxfId="1750" stopIfTrue="1">
      <formula>#REF!&lt;&gt;""</formula>
    </cfRule>
    <cfRule type="expression" priority="220" dxfId="1751" stopIfTrue="1">
      <formula>AND($H116="",$G116&lt;&gt;"")</formula>
    </cfRule>
  </conditionalFormatting>
  <conditionalFormatting sqref="A116">
    <cfRule type="expression" priority="216" dxfId="1749" stopIfTrue="1">
      <formula>NA()</formula>
    </cfRule>
    <cfRule type="expression" priority="217" dxfId="1750" stopIfTrue="1">
      <formula>NA()</formula>
    </cfRule>
  </conditionalFormatting>
  <conditionalFormatting sqref="A116">
    <cfRule type="expression" priority="214" dxfId="1749" stopIfTrue="1">
      <formula>NA()</formula>
    </cfRule>
    <cfRule type="expression" priority="215" dxfId="1750" stopIfTrue="1">
      <formula>NA()</formula>
    </cfRule>
  </conditionalFormatting>
  <conditionalFormatting sqref="A116">
    <cfRule type="expression" priority="211" dxfId="1749" stopIfTrue="1">
      <formula>$G116=""</formula>
    </cfRule>
    <cfRule type="expression" priority="212" dxfId="1750" stopIfTrue="1">
      <formula>#REF!&lt;&gt;""</formula>
    </cfRule>
    <cfRule type="expression" priority="213" dxfId="1751" stopIfTrue="1">
      <formula>AND($H116="",$G116&lt;&gt;"")</formula>
    </cfRule>
  </conditionalFormatting>
  <conditionalFormatting sqref="A116">
    <cfRule type="expression" priority="209" dxfId="1749" stopIfTrue="1">
      <formula>NA()</formula>
    </cfRule>
    <cfRule type="expression" priority="210" dxfId="1750" stopIfTrue="1">
      <formula>NA()</formula>
    </cfRule>
  </conditionalFormatting>
  <conditionalFormatting sqref="A116">
    <cfRule type="expression" priority="207" dxfId="1749" stopIfTrue="1">
      <formula>NA()</formula>
    </cfRule>
    <cfRule type="expression" priority="208" dxfId="1750" stopIfTrue="1">
      <formula>NA()</formula>
    </cfRule>
  </conditionalFormatting>
  <conditionalFormatting sqref="A116">
    <cfRule type="expression" priority="205" dxfId="1749" stopIfTrue="1">
      <formula>NA()</formula>
    </cfRule>
    <cfRule type="expression" priority="206" dxfId="1750" stopIfTrue="1">
      <formula>NA()</formula>
    </cfRule>
  </conditionalFormatting>
  <conditionalFormatting sqref="A116">
    <cfRule type="expression" priority="203" dxfId="1749" stopIfTrue="1">
      <formula>NA()</formula>
    </cfRule>
    <cfRule type="expression" priority="204" dxfId="1750" stopIfTrue="1">
      <formula>NA()</formula>
    </cfRule>
  </conditionalFormatting>
  <conditionalFormatting sqref="A116">
    <cfRule type="expression" priority="200" dxfId="1749" stopIfTrue="1">
      <formula>$G116=""</formula>
    </cfRule>
    <cfRule type="expression" priority="201" dxfId="1750" stopIfTrue="1">
      <formula>#REF!&lt;&gt;""</formula>
    </cfRule>
    <cfRule type="expression" priority="202" dxfId="1751" stopIfTrue="1">
      <formula>AND($H116="",$G116&lt;&gt;"")</formula>
    </cfRule>
  </conditionalFormatting>
  <conditionalFormatting sqref="A117">
    <cfRule type="expression" priority="198" dxfId="1749" stopIfTrue="1">
      <formula>NA()</formula>
    </cfRule>
    <cfRule type="expression" priority="199" dxfId="1750" stopIfTrue="1">
      <formula>NA()</formula>
    </cfRule>
  </conditionalFormatting>
  <conditionalFormatting sqref="A117">
    <cfRule type="expression" priority="195" dxfId="1749" stopIfTrue="1">
      <formula>$G117=""</formula>
    </cfRule>
    <cfRule type="expression" priority="196" dxfId="1750" stopIfTrue="1">
      <formula>#REF!&lt;&gt;""</formula>
    </cfRule>
    <cfRule type="expression" priority="197" dxfId="1751" stopIfTrue="1">
      <formula>AND($H117="",$G117&lt;&gt;"")</formula>
    </cfRule>
  </conditionalFormatting>
  <conditionalFormatting sqref="A117">
    <cfRule type="expression" priority="192" dxfId="1749" stopIfTrue="1">
      <formula>$G117=""</formula>
    </cfRule>
    <cfRule type="expression" priority="193" dxfId="1750" stopIfTrue="1">
      <formula>#REF!&lt;&gt;""</formula>
    </cfRule>
    <cfRule type="expression" priority="194" dxfId="1751" stopIfTrue="1">
      <formula>AND($H117="",$G117&lt;&gt;"")</formula>
    </cfRule>
  </conditionalFormatting>
  <conditionalFormatting sqref="A117">
    <cfRule type="expression" priority="189" dxfId="1749" stopIfTrue="1">
      <formula>$G117=""</formula>
    </cfRule>
    <cfRule type="expression" priority="190" dxfId="1750" stopIfTrue="1">
      <formula>#REF!&lt;&gt;""</formula>
    </cfRule>
    <cfRule type="expression" priority="191" dxfId="1751" stopIfTrue="1">
      <formula>AND($H117="",$G117&lt;&gt;"")</formula>
    </cfRule>
  </conditionalFormatting>
  <conditionalFormatting sqref="A117">
    <cfRule type="expression" priority="186" dxfId="1749" stopIfTrue="1">
      <formula>$G117=""</formula>
    </cfRule>
    <cfRule type="expression" priority="187" dxfId="1750" stopIfTrue="1">
      <formula>#REF!&lt;&gt;""</formula>
    </cfRule>
    <cfRule type="expression" priority="188" dxfId="1751" stopIfTrue="1">
      <formula>AND($H117="",$G117&lt;&gt;"")</formula>
    </cfRule>
  </conditionalFormatting>
  <conditionalFormatting sqref="A117">
    <cfRule type="expression" priority="183" dxfId="1749" stopIfTrue="1">
      <formula>$G117=""</formula>
    </cfRule>
    <cfRule type="expression" priority="184" dxfId="1750" stopIfTrue="1">
      <formula>#REF!&lt;&gt;""</formula>
    </cfRule>
    <cfRule type="expression" priority="185" dxfId="1751" stopIfTrue="1">
      <formula>AND($H117="",$G117&lt;&gt;"")</formula>
    </cfRule>
  </conditionalFormatting>
  <conditionalFormatting sqref="A117">
    <cfRule type="expression" priority="180" dxfId="1749" stopIfTrue="1">
      <formula>$G117=""</formula>
    </cfRule>
    <cfRule type="expression" priority="181" dxfId="1750" stopIfTrue="1">
      <formula>#REF!&lt;&gt;""</formula>
    </cfRule>
    <cfRule type="expression" priority="182" dxfId="1751" stopIfTrue="1">
      <formula>AND($H117="",$G117&lt;&gt;"")</formula>
    </cfRule>
  </conditionalFormatting>
  <conditionalFormatting sqref="A117">
    <cfRule type="expression" priority="177" dxfId="1749" stopIfTrue="1">
      <formula>$G117=""</formula>
    </cfRule>
    <cfRule type="expression" priority="178" dxfId="1750" stopIfTrue="1">
      <formula>#REF!&lt;&gt;""</formula>
    </cfRule>
    <cfRule type="expression" priority="179" dxfId="1751" stopIfTrue="1">
      <formula>AND($H117="",$G117&lt;&gt;"")</formula>
    </cfRule>
  </conditionalFormatting>
  <conditionalFormatting sqref="A117">
    <cfRule type="expression" priority="174" dxfId="1749" stopIfTrue="1">
      <formula>$G117=""</formula>
    </cfRule>
    <cfRule type="expression" priority="175" dxfId="1750" stopIfTrue="1">
      <formula>#REF!&lt;&gt;""</formula>
    </cfRule>
    <cfRule type="expression" priority="176" dxfId="1751" stopIfTrue="1">
      <formula>AND($H117="",$G117&lt;&gt;"")</formula>
    </cfRule>
  </conditionalFormatting>
  <conditionalFormatting sqref="A119">
    <cfRule type="expression" priority="172" dxfId="1749" stopIfTrue="1">
      <formula>NA()</formula>
    </cfRule>
    <cfRule type="expression" priority="173" dxfId="1750" stopIfTrue="1">
      <formula>NA()</formula>
    </cfRule>
  </conditionalFormatting>
  <conditionalFormatting sqref="A119">
    <cfRule type="expression" priority="169" dxfId="1749" stopIfTrue="1">
      <formula>$G119=""</formula>
    </cfRule>
    <cfRule type="expression" priority="170" dxfId="1750" stopIfTrue="1">
      <formula>#REF!&lt;&gt;""</formula>
    </cfRule>
    <cfRule type="expression" priority="171" dxfId="1751" stopIfTrue="1">
      <formula>AND($H119="",$G119&lt;&gt;"")</formula>
    </cfRule>
  </conditionalFormatting>
  <conditionalFormatting sqref="A113:A119">
    <cfRule type="expression" priority="166" dxfId="1749" stopIfTrue="1">
      <formula>NA()</formula>
    </cfRule>
    <cfRule type="expression" priority="167" dxfId="1750" stopIfTrue="1">
      <formula>"#REF!&lt;&gt;"""""</formula>
    </cfRule>
    <cfRule type="expression" priority="168" dxfId="1751" stopIfTrue="1">
      <formula>NA()</formula>
    </cfRule>
  </conditionalFormatting>
  <conditionalFormatting sqref="A113:A119">
    <cfRule type="expression" priority="163" dxfId="1749" stopIfTrue="1">
      <formula>NA()</formula>
    </cfRule>
    <cfRule type="expression" priority="164" dxfId="1750" stopIfTrue="1">
      <formula>"#REF!&lt;&gt;"""""</formula>
    </cfRule>
    <cfRule type="expression" priority="165" dxfId="1751" stopIfTrue="1">
      <formula>NA()</formula>
    </cfRule>
  </conditionalFormatting>
  <conditionalFormatting sqref="A113">
    <cfRule type="expression" priority="161" dxfId="1749" stopIfTrue="1">
      <formula>NA()</formula>
    </cfRule>
    <cfRule type="expression" priority="162" dxfId="1750" stopIfTrue="1">
      <formula>NA()</formula>
    </cfRule>
  </conditionalFormatting>
  <conditionalFormatting sqref="A113 A115">
    <cfRule type="expression" priority="158" dxfId="1749" stopIfTrue="1">
      <formula>$G113=""</formula>
    </cfRule>
    <cfRule type="expression" priority="159" dxfId="1750" stopIfTrue="1">
      <formula>#REF!&lt;&gt;""</formula>
    </cfRule>
    <cfRule type="expression" priority="160" dxfId="1751" stopIfTrue="1">
      <formula>AND($H113="",$G113&lt;&gt;"")</formula>
    </cfRule>
  </conditionalFormatting>
  <conditionalFormatting sqref="A115">
    <cfRule type="expression" priority="156" dxfId="1749" stopIfTrue="1">
      <formula>NA()</formula>
    </cfRule>
    <cfRule type="expression" priority="157" dxfId="1750" stopIfTrue="1">
      <formula>NA()</formula>
    </cfRule>
  </conditionalFormatting>
  <conditionalFormatting sqref="A115">
    <cfRule type="expression" priority="153" dxfId="1749" stopIfTrue="1">
      <formula>NA()</formula>
    </cfRule>
    <cfRule type="expression" priority="154" dxfId="1750" stopIfTrue="1">
      <formula>"#REF!&lt;&gt;"""""</formula>
    </cfRule>
    <cfRule type="expression" priority="155" dxfId="1751" stopIfTrue="1">
      <formula>NA()</formula>
    </cfRule>
  </conditionalFormatting>
  <conditionalFormatting sqref="A115">
    <cfRule type="expression" priority="151" dxfId="1749" stopIfTrue="1">
      <formula>NA()</formula>
    </cfRule>
    <cfRule type="expression" priority="152" dxfId="1750" stopIfTrue="1">
      <formula>NA()</formula>
    </cfRule>
  </conditionalFormatting>
  <conditionalFormatting sqref="A115">
    <cfRule type="expression" priority="148" dxfId="1749" stopIfTrue="1">
      <formula>$G115=""</formula>
    </cfRule>
    <cfRule type="expression" priority="149" dxfId="1750" stopIfTrue="1">
      <formula>#REF!&lt;&gt;""</formula>
    </cfRule>
    <cfRule type="expression" priority="150" dxfId="1751" stopIfTrue="1">
      <formula>AND($H115="",$G115&lt;&gt;"")</formula>
    </cfRule>
  </conditionalFormatting>
  <conditionalFormatting sqref="A115">
    <cfRule type="expression" priority="145" dxfId="1749" stopIfTrue="1">
      <formula>NA()</formula>
    </cfRule>
    <cfRule type="expression" priority="146" dxfId="1750" stopIfTrue="1">
      <formula>"#REF!&lt;&gt;"""""</formula>
    </cfRule>
    <cfRule type="expression" priority="147" dxfId="1751" stopIfTrue="1">
      <formula>NA()</formula>
    </cfRule>
  </conditionalFormatting>
  <conditionalFormatting sqref="A115">
    <cfRule type="expression" priority="143" dxfId="1749" stopIfTrue="1">
      <formula>NA()</formula>
    </cfRule>
    <cfRule type="expression" priority="144" dxfId="1750" stopIfTrue="1">
      <formula>NA()</formula>
    </cfRule>
  </conditionalFormatting>
  <conditionalFormatting sqref="A115">
    <cfRule type="expression" priority="140" dxfId="1749" stopIfTrue="1">
      <formula>$G115=""</formula>
    </cfRule>
    <cfRule type="expression" priority="141" dxfId="1750" stopIfTrue="1">
      <formula>#REF!&lt;&gt;""</formula>
    </cfRule>
    <cfRule type="expression" priority="142" dxfId="1751" stopIfTrue="1">
      <formula>AND($H115="",$G115&lt;&gt;"")</formula>
    </cfRule>
  </conditionalFormatting>
  <conditionalFormatting sqref="A115">
    <cfRule type="expression" priority="137" dxfId="1749" stopIfTrue="1">
      <formula>$G115=""</formula>
    </cfRule>
    <cfRule type="expression" priority="138" dxfId="1750" stopIfTrue="1">
      <formula>#REF!&lt;&gt;""</formula>
    </cfRule>
    <cfRule type="expression" priority="139" dxfId="1751" stopIfTrue="1">
      <formula>AND($H115="",$G115&lt;&gt;"")</formula>
    </cfRule>
  </conditionalFormatting>
  <conditionalFormatting sqref="A115">
    <cfRule type="expression" priority="135" dxfId="1749" stopIfTrue="1">
      <formula>NA()</formula>
    </cfRule>
    <cfRule type="expression" priority="136" dxfId="1750" stopIfTrue="1">
      <formula>NA()</formula>
    </cfRule>
  </conditionalFormatting>
  <conditionalFormatting sqref="A115">
    <cfRule type="expression" priority="133" dxfId="1749" stopIfTrue="1">
      <formula>NA()</formula>
    </cfRule>
    <cfRule type="expression" priority="134" dxfId="1750" stopIfTrue="1">
      <formula>NA()</formula>
    </cfRule>
  </conditionalFormatting>
  <conditionalFormatting sqref="A115">
    <cfRule type="expression" priority="130" dxfId="1749" stopIfTrue="1">
      <formula>$G115=""</formula>
    </cfRule>
    <cfRule type="expression" priority="131" dxfId="1750" stopIfTrue="1">
      <formula>#REF!&lt;&gt;""</formula>
    </cfRule>
    <cfRule type="expression" priority="132" dxfId="1751" stopIfTrue="1">
      <formula>AND($H115="",$G115&lt;&gt;"")</formula>
    </cfRule>
  </conditionalFormatting>
  <conditionalFormatting sqref="A115">
    <cfRule type="expression" priority="128" dxfId="1749" stopIfTrue="1">
      <formula>NA()</formula>
    </cfRule>
    <cfRule type="expression" priority="129" dxfId="1750" stopIfTrue="1">
      <formula>NA()</formula>
    </cfRule>
  </conditionalFormatting>
  <conditionalFormatting sqref="A115">
    <cfRule type="expression" priority="126" dxfId="1749" stopIfTrue="1">
      <formula>NA()</formula>
    </cfRule>
    <cfRule type="expression" priority="127" dxfId="1750" stopIfTrue="1">
      <formula>NA()</formula>
    </cfRule>
  </conditionalFormatting>
  <conditionalFormatting sqref="A116">
    <cfRule type="expression" priority="124" dxfId="1749" stopIfTrue="1">
      <formula>NA()</formula>
    </cfRule>
    <cfRule type="expression" priority="125" dxfId="1750" stopIfTrue="1">
      <formula>NA()</formula>
    </cfRule>
  </conditionalFormatting>
  <conditionalFormatting sqref="A116">
    <cfRule type="expression" priority="121" dxfId="1749" stopIfTrue="1">
      <formula>$G116=""</formula>
    </cfRule>
    <cfRule type="expression" priority="122" dxfId="1750" stopIfTrue="1">
      <formula>#REF!&lt;&gt;""</formula>
    </cfRule>
    <cfRule type="expression" priority="123" dxfId="1751" stopIfTrue="1">
      <formula>AND($H116="",$G116&lt;&gt;"")</formula>
    </cfRule>
  </conditionalFormatting>
  <conditionalFormatting sqref="A116">
    <cfRule type="expression" priority="118" dxfId="1749" stopIfTrue="1">
      <formula>NA()</formula>
    </cfRule>
    <cfRule type="expression" priority="119" dxfId="1750" stopIfTrue="1">
      <formula>"#REF!&lt;&gt;"""""</formula>
    </cfRule>
    <cfRule type="expression" priority="120" dxfId="1751" stopIfTrue="1">
      <formula>NA()</formula>
    </cfRule>
  </conditionalFormatting>
  <conditionalFormatting sqref="A116">
    <cfRule type="expression" priority="116" dxfId="1749" stopIfTrue="1">
      <formula>NA()</formula>
    </cfRule>
    <cfRule type="expression" priority="117" dxfId="1750" stopIfTrue="1">
      <formula>NA()</formula>
    </cfRule>
  </conditionalFormatting>
  <conditionalFormatting sqref="A116">
    <cfRule type="expression" priority="113" dxfId="1749" stopIfTrue="1">
      <formula>$G116=""</formula>
    </cfRule>
    <cfRule type="expression" priority="114" dxfId="1750" stopIfTrue="1">
      <formula>#REF!&lt;&gt;""</formula>
    </cfRule>
    <cfRule type="expression" priority="115" dxfId="1751" stopIfTrue="1">
      <formula>AND($H116="",$G116&lt;&gt;"")</formula>
    </cfRule>
  </conditionalFormatting>
  <conditionalFormatting sqref="A116">
    <cfRule type="expression" priority="110" dxfId="1749" stopIfTrue="1">
      <formula>NA()</formula>
    </cfRule>
    <cfRule type="expression" priority="111" dxfId="1750" stopIfTrue="1">
      <formula>"#REF!&lt;&gt;"""""</formula>
    </cfRule>
    <cfRule type="expression" priority="112" dxfId="1751" stopIfTrue="1">
      <formula>NA()</formula>
    </cfRule>
  </conditionalFormatting>
  <conditionalFormatting sqref="A116">
    <cfRule type="expression" priority="108" dxfId="1749" stopIfTrue="1">
      <formula>NA()</formula>
    </cfRule>
    <cfRule type="expression" priority="109" dxfId="1750" stopIfTrue="1">
      <formula>NA()</formula>
    </cfRule>
  </conditionalFormatting>
  <conditionalFormatting sqref="A116">
    <cfRule type="expression" priority="105" dxfId="1749" stopIfTrue="1">
      <formula>$G116=""</formula>
    </cfRule>
    <cfRule type="expression" priority="106" dxfId="1750" stopIfTrue="1">
      <formula>#REF!&lt;&gt;""</formula>
    </cfRule>
    <cfRule type="expression" priority="107" dxfId="1751" stopIfTrue="1">
      <formula>AND($H116="",$G116&lt;&gt;"")</formula>
    </cfRule>
  </conditionalFormatting>
  <conditionalFormatting sqref="A116">
    <cfRule type="expression" priority="102" dxfId="1749" stopIfTrue="1">
      <formula>$G116=""</formula>
    </cfRule>
    <cfRule type="expression" priority="103" dxfId="1750" stopIfTrue="1">
      <formula>#REF!&lt;&gt;""</formula>
    </cfRule>
    <cfRule type="expression" priority="104" dxfId="1751" stopIfTrue="1">
      <formula>AND($H116="",$G116&lt;&gt;"")</formula>
    </cfRule>
  </conditionalFormatting>
  <conditionalFormatting sqref="A116">
    <cfRule type="expression" priority="100" dxfId="1749" stopIfTrue="1">
      <formula>NA()</formula>
    </cfRule>
    <cfRule type="expression" priority="101" dxfId="1750" stopIfTrue="1">
      <formula>NA()</formula>
    </cfRule>
  </conditionalFormatting>
  <conditionalFormatting sqref="A116">
    <cfRule type="expression" priority="98" dxfId="1749" stopIfTrue="1">
      <formula>NA()</formula>
    </cfRule>
    <cfRule type="expression" priority="99" dxfId="1750" stopIfTrue="1">
      <formula>NA()</formula>
    </cfRule>
  </conditionalFormatting>
  <conditionalFormatting sqref="A116">
    <cfRule type="expression" priority="95" dxfId="1749" stopIfTrue="1">
      <formula>$G116=""</formula>
    </cfRule>
    <cfRule type="expression" priority="96" dxfId="1750" stopIfTrue="1">
      <formula>#REF!&lt;&gt;""</formula>
    </cfRule>
    <cfRule type="expression" priority="97" dxfId="1751" stopIfTrue="1">
      <formula>AND($H116="",$G116&lt;&gt;"")</formula>
    </cfRule>
  </conditionalFormatting>
  <conditionalFormatting sqref="A116">
    <cfRule type="expression" priority="93" dxfId="1749" stopIfTrue="1">
      <formula>NA()</formula>
    </cfRule>
    <cfRule type="expression" priority="94" dxfId="1750" stopIfTrue="1">
      <formula>NA()</formula>
    </cfRule>
  </conditionalFormatting>
  <conditionalFormatting sqref="A116">
    <cfRule type="expression" priority="91" dxfId="1749" stopIfTrue="1">
      <formula>NA()</formula>
    </cfRule>
    <cfRule type="expression" priority="92" dxfId="1750" stopIfTrue="1">
      <formula>NA()</formula>
    </cfRule>
  </conditionalFormatting>
  <conditionalFormatting sqref="A116">
    <cfRule type="expression" priority="88" dxfId="1749" stopIfTrue="1">
      <formula>NA()</formula>
    </cfRule>
    <cfRule type="expression" priority="89" dxfId="1750" stopIfTrue="1">
      <formula>"#REF!&lt;&gt;"""""</formula>
    </cfRule>
    <cfRule type="expression" priority="90" dxfId="1751" stopIfTrue="1">
      <formula>NA()</formula>
    </cfRule>
  </conditionalFormatting>
  <conditionalFormatting sqref="A116">
    <cfRule type="expression" priority="86" dxfId="1749" stopIfTrue="1">
      <formula>NA()</formula>
    </cfRule>
    <cfRule type="expression" priority="87" dxfId="1750" stopIfTrue="1">
      <formula>NA()</formula>
    </cfRule>
  </conditionalFormatting>
  <conditionalFormatting sqref="A116">
    <cfRule type="expression" priority="83" dxfId="1749" stopIfTrue="1">
      <formula>$G116=""</formula>
    </cfRule>
    <cfRule type="expression" priority="84" dxfId="1750" stopIfTrue="1">
      <formula>#REF!&lt;&gt;""</formula>
    </cfRule>
    <cfRule type="expression" priority="85" dxfId="1751" stopIfTrue="1">
      <formula>AND($H116="",$G116&lt;&gt;"")</formula>
    </cfRule>
  </conditionalFormatting>
  <conditionalFormatting sqref="A116">
    <cfRule type="expression" priority="80" dxfId="1749" stopIfTrue="1">
      <formula>NA()</formula>
    </cfRule>
    <cfRule type="expression" priority="81" dxfId="1750" stopIfTrue="1">
      <formula>"#REF!&lt;&gt;"""""</formula>
    </cfRule>
    <cfRule type="expression" priority="82" dxfId="1751" stopIfTrue="1">
      <formula>NA()</formula>
    </cfRule>
  </conditionalFormatting>
  <conditionalFormatting sqref="A116">
    <cfRule type="expression" priority="78" dxfId="1749" stopIfTrue="1">
      <formula>NA()</formula>
    </cfRule>
    <cfRule type="expression" priority="79" dxfId="1750" stopIfTrue="1">
      <formula>NA()</formula>
    </cfRule>
  </conditionalFormatting>
  <conditionalFormatting sqref="A116">
    <cfRule type="expression" priority="75" dxfId="1749" stopIfTrue="1">
      <formula>$G116=""</formula>
    </cfRule>
    <cfRule type="expression" priority="76" dxfId="1750" stopIfTrue="1">
      <formula>#REF!&lt;&gt;""</formula>
    </cfRule>
    <cfRule type="expression" priority="77" dxfId="1751" stopIfTrue="1">
      <formula>AND($H116="",$G116&lt;&gt;"")</formula>
    </cfRule>
  </conditionalFormatting>
  <conditionalFormatting sqref="A116">
    <cfRule type="expression" priority="72" dxfId="1749" stopIfTrue="1">
      <formula>$G116=""</formula>
    </cfRule>
    <cfRule type="expression" priority="73" dxfId="1750" stopIfTrue="1">
      <formula>#REF!&lt;&gt;""</formula>
    </cfRule>
    <cfRule type="expression" priority="74" dxfId="1751" stopIfTrue="1">
      <formula>AND($H116="",$G116&lt;&gt;"")</formula>
    </cfRule>
  </conditionalFormatting>
  <conditionalFormatting sqref="A116">
    <cfRule type="expression" priority="70" dxfId="1749" stopIfTrue="1">
      <formula>NA()</formula>
    </cfRule>
    <cfRule type="expression" priority="71" dxfId="1750" stopIfTrue="1">
      <formula>NA()</formula>
    </cfRule>
  </conditionalFormatting>
  <conditionalFormatting sqref="A116">
    <cfRule type="expression" priority="68" dxfId="1749" stopIfTrue="1">
      <formula>NA()</formula>
    </cfRule>
    <cfRule type="expression" priority="69" dxfId="1750" stopIfTrue="1">
      <formula>NA()</formula>
    </cfRule>
  </conditionalFormatting>
  <conditionalFormatting sqref="A116">
    <cfRule type="expression" priority="65" dxfId="1749" stopIfTrue="1">
      <formula>$G116=""</formula>
    </cfRule>
    <cfRule type="expression" priority="66" dxfId="1750" stopIfTrue="1">
      <formula>#REF!&lt;&gt;""</formula>
    </cfRule>
    <cfRule type="expression" priority="67" dxfId="1751" stopIfTrue="1">
      <formula>AND($H116="",$G116&lt;&gt;"")</formula>
    </cfRule>
  </conditionalFormatting>
  <conditionalFormatting sqref="A116">
    <cfRule type="expression" priority="63" dxfId="1749" stopIfTrue="1">
      <formula>NA()</formula>
    </cfRule>
    <cfRule type="expression" priority="64" dxfId="1750" stopIfTrue="1">
      <formula>NA()</formula>
    </cfRule>
  </conditionalFormatting>
  <conditionalFormatting sqref="A116">
    <cfRule type="expression" priority="61" dxfId="1749" stopIfTrue="1">
      <formula>NA()</formula>
    </cfRule>
    <cfRule type="expression" priority="62" dxfId="1750" stopIfTrue="1">
      <formula>NA()</formula>
    </cfRule>
  </conditionalFormatting>
  <conditionalFormatting sqref="A116">
    <cfRule type="expression" priority="58" dxfId="1749" stopIfTrue="1">
      <formula>NA()</formula>
    </cfRule>
    <cfRule type="expression" priority="59" dxfId="1750" stopIfTrue="1">
      <formula>"#REF!&lt;&gt;"""""</formula>
    </cfRule>
    <cfRule type="expression" priority="60" dxfId="1751" stopIfTrue="1">
      <formula>NA()</formula>
    </cfRule>
  </conditionalFormatting>
  <conditionalFormatting sqref="A116">
    <cfRule type="expression" priority="56" dxfId="1749" stopIfTrue="1">
      <formula>NA()</formula>
    </cfRule>
    <cfRule type="expression" priority="57" dxfId="1750" stopIfTrue="1">
      <formula>NA()</formula>
    </cfRule>
  </conditionalFormatting>
  <conditionalFormatting sqref="A116">
    <cfRule type="expression" priority="53" dxfId="1749" stopIfTrue="1">
      <formula>$G116=""</formula>
    </cfRule>
    <cfRule type="expression" priority="54" dxfId="1750" stopIfTrue="1">
      <formula>#REF!&lt;&gt;""</formula>
    </cfRule>
    <cfRule type="expression" priority="55" dxfId="1751" stopIfTrue="1">
      <formula>AND($H116="",$G116&lt;&gt;"")</formula>
    </cfRule>
  </conditionalFormatting>
  <conditionalFormatting sqref="A116">
    <cfRule type="expression" priority="50" dxfId="1749" stopIfTrue="1">
      <formula>$G116=""</formula>
    </cfRule>
    <cfRule type="expression" priority="51" dxfId="1750" stopIfTrue="1">
      <formula>#REF!&lt;&gt;""</formula>
    </cfRule>
    <cfRule type="expression" priority="52" dxfId="1751" stopIfTrue="1">
      <formula>AND($H116="",$G116&lt;&gt;"")</formula>
    </cfRule>
  </conditionalFormatting>
  <conditionalFormatting sqref="A116">
    <cfRule type="expression" priority="48" dxfId="1749" stopIfTrue="1">
      <formula>NA()</formula>
    </cfRule>
    <cfRule type="expression" priority="49" dxfId="1750" stopIfTrue="1">
      <formula>NA()</formula>
    </cfRule>
  </conditionalFormatting>
  <conditionalFormatting sqref="A116">
    <cfRule type="expression" priority="46" dxfId="1749" stopIfTrue="1">
      <formula>NA()</formula>
    </cfRule>
    <cfRule type="expression" priority="47" dxfId="1750" stopIfTrue="1">
      <formula>NA()</formula>
    </cfRule>
  </conditionalFormatting>
  <conditionalFormatting sqref="A116">
    <cfRule type="expression" priority="43" dxfId="1749" stopIfTrue="1">
      <formula>$G116=""</formula>
    </cfRule>
    <cfRule type="expression" priority="44" dxfId="1750" stopIfTrue="1">
      <formula>#REF!&lt;&gt;""</formula>
    </cfRule>
    <cfRule type="expression" priority="45" dxfId="1751" stopIfTrue="1">
      <formula>AND($H116="",$G116&lt;&gt;"")</formula>
    </cfRule>
  </conditionalFormatting>
  <conditionalFormatting sqref="A116">
    <cfRule type="expression" priority="41" dxfId="1749" stopIfTrue="1">
      <formula>NA()</formula>
    </cfRule>
    <cfRule type="expression" priority="42" dxfId="1750" stopIfTrue="1">
      <formula>NA()</formula>
    </cfRule>
  </conditionalFormatting>
  <conditionalFormatting sqref="A116">
    <cfRule type="expression" priority="39" dxfId="1749" stopIfTrue="1">
      <formula>NA()</formula>
    </cfRule>
    <cfRule type="expression" priority="40" dxfId="1750" stopIfTrue="1">
      <formula>NA()</formula>
    </cfRule>
  </conditionalFormatting>
  <conditionalFormatting sqref="A116">
    <cfRule type="expression" priority="37" dxfId="1749" stopIfTrue="1">
      <formula>NA()</formula>
    </cfRule>
    <cfRule type="expression" priority="38" dxfId="1750" stopIfTrue="1">
      <formula>NA()</formula>
    </cfRule>
  </conditionalFormatting>
  <conditionalFormatting sqref="A116">
    <cfRule type="expression" priority="35" dxfId="1749" stopIfTrue="1">
      <formula>NA()</formula>
    </cfRule>
    <cfRule type="expression" priority="36" dxfId="1750" stopIfTrue="1">
      <formula>NA()</formula>
    </cfRule>
  </conditionalFormatting>
  <conditionalFormatting sqref="A116">
    <cfRule type="expression" priority="32" dxfId="1749" stopIfTrue="1">
      <formula>$G116=""</formula>
    </cfRule>
    <cfRule type="expression" priority="33" dxfId="1750" stopIfTrue="1">
      <formula>#REF!&lt;&gt;""</formula>
    </cfRule>
    <cfRule type="expression" priority="34" dxfId="1751" stopIfTrue="1">
      <formula>AND($H116="",$G116&lt;&gt;"")</formula>
    </cfRule>
  </conditionalFormatting>
  <conditionalFormatting sqref="A117">
    <cfRule type="expression" priority="30" dxfId="1749" stopIfTrue="1">
      <formula>NA()</formula>
    </cfRule>
    <cfRule type="expression" priority="31" dxfId="1750" stopIfTrue="1">
      <formula>NA()</formula>
    </cfRule>
  </conditionalFormatting>
  <conditionalFormatting sqref="A117">
    <cfRule type="expression" priority="27" dxfId="1749" stopIfTrue="1">
      <formula>$G117=""</formula>
    </cfRule>
    <cfRule type="expression" priority="28" dxfId="1750" stopIfTrue="1">
      <formula>#REF!&lt;&gt;""</formula>
    </cfRule>
    <cfRule type="expression" priority="29" dxfId="1751" stopIfTrue="1">
      <formula>AND($H117="",$G117&lt;&gt;"")</formula>
    </cfRule>
  </conditionalFormatting>
  <conditionalFormatting sqref="A117">
    <cfRule type="expression" priority="24" dxfId="1749" stopIfTrue="1">
      <formula>$G117=""</formula>
    </cfRule>
    <cfRule type="expression" priority="25" dxfId="1750" stopIfTrue="1">
      <formula>#REF!&lt;&gt;""</formula>
    </cfRule>
    <cfRule type="expression" priority="26" dxfId="1751" stopIfTrue="1">
      <formula>AND($H117="",$G117&lt;&gt;"")</formula>
    </cfRule>
  </conditionalFormatting>
  <conditionalFormatting sqref="A117">
    <cfRule type="expression" priority="21" dxfId="1749" stopIfTrue="1">
      <formula>$G117=""</formula>
    </cfRule>
    <cfRule type="expression" priority="22" dxfId="1750" stopIfTrue="1">
      <formula>#REF!&lt;&gt;""</formula>
    </cfRule>
    <cfRule type="expression" priority="23" dxfId="1751" stopIfTrue="1">
      <formula>AND($H117="",$G117&lt;&gt;"")</formula>
    </cfRule>
  </conditionalFormatting>
  <conditionalFormatting sqref="A117">
    <cfRule type="expression" priority="18" dxfId="1749" stopIfTrue="1">
      <formula>$G117=""</formula>
    </cfRule>
    <cfRule type="expression" priority="19" dxfId="1750" stopIfTrue="1">
      <formula>#REF!&lt;&gt;""</formula>
    </cfRule>
    <cfRule type="expression" priority="20" dxfId="1751" stopIfTrue="1">
      <formula>AND($H117="",$G117&lt;&gt;"")</formula>
    </cfRule>
  </conditionalFormatting>
  <conditionalFormatting sqref="A117">
    <cfRule type="expression" priority="15" dxfId="1749" stopIfTrue="1">
      <formula>$G117=""</formula>
    </cfRule>
    <cfRule type="expression" priority="16" dxfId="1750" stopIfTrue="1">
      <formula>#REF!&lt;&gt;""</formula>
    </cfRule>
    <cfRule type="expression" priority="17" dxfId="1751" stopIfTrue="1">
      <formula>AND($H117="",$G117&lt;&gt;"")</formula>
    </cfRule>
  </conditionalFormatting>
  <conditionalFormatting sqref="A117">
    <cfRule type="expression" priority="12" dxfId="1749" stopIfTrue="1">
      <formula>$G117=""</formula>
    </cfRule>
    <cfRule type="expression" priority="13" dxfId="1750" stopIfTrue="1">
      <formula>#REF!&lt;&gt;""</formula>
    </cfRule>
    <cfRule type="expression" priority="14" dxfId="1751" stopIfTrue="1">
      <formula>AND($H117="",$G117&lt;&gt;"")</formula>
    </cfRule>
  </conditionalFormatting>
  <conditionalFormatting sqref="A117">
    <cfRule type="expression" priority="9" dxfId="1749" stopIfTrue="1">
      <formula>$G117=""</formula>
    </cfRule>
    <cfRule type="expression" priority="10" dxfId="1750" stopIfTrue="1">
      <formula>#REF!&lt;&gt;""</formula>
    </cfRule>
    <cfRule type="expression" priority="11" dxfId="1751" stopIfTrue="1">
      <formula>AND($H117="",$G117&lt;&gt;"")</formula>
    </cfRule>
  </conditionalFormatting>
  <conditionalFormatting sqref="A117">
    <cfRule type="expression" priority="6" dxfId="1749" stopIfTrue="1">
      <formula>$G117=""</formula>
    </cfRule>
    <cfRule type="expression" priority="7" dxfId="1750" stopIfTrue="1">
      <formula>#REF!&lt;&gt;""</formula>
    </cfRule>
    <cfRule type="expression" priority="8" dxfId="1751" stopIfTrue="1">
      <formula>AND($H117="",$G117&lt;&gt;"")</formula>
    </cfRule>
  </conditionalFormatting>
  <conditionalFormatting sqref="A119">
    <cfRule type="expression" priority="4" dxfId="1749" stopIfTrue="1">
      <formula>NA()</formula>
    </cfRule>
    <cfRule type="expression" priority="5" dxfId="1750" stopIfTrue="1">
      <formula>NA()</formula>
    </cfRule>
  </conditionalFormatting>
  <conditionalFormatting sqref="A119">
    <cfRule type="expression" priority="1" dxfId="1749" stopIfTrue="1">
      <formula>$G119=""</formula>
    </cfRule>
    <cfRule type="expression" priority="2" dxfId="1750" stopIfTrue="1">
      <formula>#REF!&lt;&gt;""</formula>
    </cfRule>
    <cfRule type="expression" priority="3" dxfId="1751" stopIfTrue="1">
      <formula>AND($H119="",$G119&lt;&gt;"")</formula>
    </cfRule>
  </conditionalFormatting>
  <printOptions/>
  <pageMargins left="0.7874015748031497" right="0.1968503937007874" top="0.3937007874015748" bottom="0.1968503937007874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T138"/>
  <sheetViews>
    <sheetView zoomScalePageLayoutView="0" workbookViewId="0" topLeftCell="A1">
      <selection activeCell="A6" sqref="A6"/>
    </sheetView>
  </sheetViews>
  <sheetFormatPr defaultColWidth="9.140625" defaultRowHeight="12.75" customHeight="1"/>
  <cols>
    <col min="1" max="1" width="73.57421875" style="251" customWidth="1"/>
    <col min="2" max="2" width="4.57421875" style="57" bestFit="1" customWidth="1"/>
    <col min="3" max="3" width="3.57421875" style="57" customWidth="1"/>
    <col min="4" max="6" width="4.28125" style="57" customWidth="1"/>
    <col min="7" max="7" width="8.00390625" style="57" bestFit="1" customWidth="1"/>
    <col min="8" max="8" width="5.00390625" style="57" customWidth="1"/>
    <col min="9" max="9" width="14.8515625" style="78" bestFit="1" customWidth="1"/>
    <col min="10" max="10" width="12.140625" style="39" bestFit="1" customWidth="1"/>
    <col min="11" max="11" width="12.421875" style="40" bestFit="1" customWidth="1"/>
    <col min="12" max="16384" width="9.140625" style="40" customWidth="1"/>
  </cols>
  <sheetData>
    <row r="1" spans="1:9" ht="15" customHeight="1">
      <c r="A1" s="483" t="s">
        <v>44</v>
      </c>
      <c r="B1" s="483"/>
      <c r="C1" s="483"/>
      <c r="D1" s="483"/>
      <c r="E1" s="483"/>
      <c r="F1" s="483"/>
      <c r="G1" s="483"/>
      <c r="H1" s="483"/>
      <c r="I1" s="483"/>
    </row>
    <row r="2" spans="1:9" ht="15" customHeight="1">
      <c r="A2" s="476" t="s">
        <v>133</v>
      </c>
      <c r="B2" s="476"/>
      <c r="C2" s="476"/>
      <c r="D2" s="476"/>
      <c r="E2" s="476"/>
      <c r="F2" s="476"/>
      <c r="G2" s="476"/>
      <c r="H2" s="476"/>
      <c r="I2" s="476"/>
    </row>
    <row r="3" spans="1:9" ht="15" customHeight="1">
      <c r="A3" s="472" t="s">
        <v>134</v>
      </c>
      <c r="B3" s="472"/>
      <c r="C3" s="472"/>
      <c r="D3" s="472"/>
      <c r="E3" s="472"/>
      <c r="F3" s="472"/>
      <c r="G3" s="472"/>
      <c r="H3" s="472"/>
      <c r="I3" s="472"/>
    </row>
    <row r="4" spans="1:9" ht="15" customHeight="1">
      <c r="A4" s="473" t="s">
        <v>385</v>
      </c>
      <c r="B4" s="473"/>
      <c r="C4" s="473"/>
      <c r="D4" s="473"/>
      <c r="E4" s="473"/>
      <c r="F4" s="473"/>
      <c r="G4" s="473"/>
      <c r="H4" s="473"/>
      <c r="I4" s="473"/>
    </row>
    <row r="5" spans="1:9" ht="15" customHeight="1">
      <c r="A5" s="477" t="s">
        <v>388</v>
      </c>
      <c r="B5" s="477"/>
      <c r="C5" s="477"/>
      <c r="D5" s="477"/>
      <c r="E5" s="477"/>
      <c r="F5" s="477"/>
      <c r="G5" s="477"/>
      <c r="H5" s="477"/>
      <c r="I5" s="477"/>
    </row>
    <row r="6" spans="1:9" ht="16.5" customHeight="1">
      <c r="A6" s="250"/>
      <c r="B6" s="3"/>
      <c r="C6" s="81"/>
      <c r="G6" s="82"/>
      <c r="H6" s="82"/>
      <c r="I6" s="225"/>
    </row>
    <row r="7" spans="1:9" ht="38.25" customHeight="1">
      <c r="A7" s="485" t="s">
        <v>249</v>
      </c>
      <c r="B7" s="485"/>
      <c r="C7" s="485"/>
      <c r="D7" s="485"/>
      <c r="E7" s="485"/>
      <c r="F7" s="485"/>
      <c r="G7" s="485"/>
      <c r="H7" s="485"/>
      <c r="I7" s="485"/>
    </row>
    <row r="8" ht="13.5" customHeight="1">
      <c r="I8" s="79" t="s">
        <v>45</v>
      </c>
    </row>
    <row r="9" spans="1:11" ht="13.5" customHeight="1">
      <c r="A9" s="252" t="s">
        <v>10</v>
      </c>
      <c r="B9" s="61" t="s">
        <v>46</v>
      </c>
      <c r="C9" s="61" t="s">
        <v>47</v>
      </c>
      <c r="D9" s="61" t="s">
        <v>48</v>
      </c>
      <c r="E9" s="482" t="s">
        <v>49</v>
      </c>
      <c r="F9" s="482"/>
      <c r="G9" s="482"/>
      <c r="H9" s="61" t="s">
        <v>50</v>
      </c>
      <c r="I9" s="80" t="s">
        <v>11</v>
      </c>
      <c r="J9" s="62"/>
      <c r="K9" s="44"/>
    </row>
    <row r="10" spans="1:12" s="43" customFormat="1" ht="15.75">
      <c r="A10" s="253" t="s">
        <v>51</v>
      </c>
      <c r="B10" s="63"/>
      <c r="C10" s="63"/>
      <c r="D10" s="63"/>
      <c r="E10" s="63"/>
      <c r="F10" s="63"/>
      <c r="G10" s="63"/>
      <c r="H10" s="64"/>
      <c r="I10" s="228">
        <f>I11+I54+I120+I45+I132</f>
        <v>45092.2861</v>
      </c>
      <c r="J10" s="65"/>
      <c r="K10" s="65"/>
      <c r="L10" s="66"/>
    </row>
    <row r="11" spans="1:11" s="43" customFormat="1" ht="15.75">
      <c r="A11" s="254" t="s">
        <v>52</v>
      </c>
      <c r="B11" s="52" t="s">
        <v>58</v>
      </c>
      <c r="C11" s="52" t="s">
        <v>53</v>
      </c>
      <c r="D11" s="52"/>
      <c r="E11" s="52"/>
      <c r="F11" s="52"/>
      <c r="G11" s="52"/>
      <c r="H11" s="52"/>
      <c r="I11" s="91">
        <f>I12+I18+I39+I113</f>
        <v>7897.1</v>
      </c>
      <c r="J11" s="65"/>
      <c r="K11" s="45"/>
    </row>
    <row r="12" spans="1:11" s="43" customFormat="1" ht="25.5">
      <c r="A12" s="255" t="s">
        <v>54</v>
      </c>
      <c r="B12" s="52" t="s">
        <v>58</v>
      </c>
      <c r="C12" s="52" t="s">
        <v>53</v>
      </c>
      <c r="D12" s="52" t="s">
        <v>55</v>
      </c>
      <c r="E12" s="52"/>
      <c r="F12" s="52"/>
      <c r="G12" s="52"/>
      <c r="H12" s="52"/>
      <c r="I12" s="91">
        <f>I13</f>
        <v>62</v>
      </c>
      <c r="J12" s="65"/>
      <c r="K12" s="65"/>
    </row>
    <row r="13" spans="1:11" s="43" customFormat="1" ht="27" customHeight="1">
      <c r="A13" s="256" t="s">
        <v>93</v>
      </c>
      <c r="B13" s="52" t="s">
        <v>58</v>
      </c>
      <c r="C13" s="52" t="s">
        <v>53</v>
      </c>
      <c r="D13" s="52" t="s">
        <v>55</v>
      </c>
      <c r="E13" s="52" t="s">
        <v>97</v>
      </c>
      <c r="F13" s="52" t="s">
        <v>80</v>
      </c>
      <c r="G13" s="42"/>
      <c r="H13" s="42"/>
      <c r="I13" s="91">
        <f>I14</f>
        <v>62</v>
      </c>
      <c r="J13" s="65"/>
      <c r="K13" s="45"/>
    </row>
    <row r="14" spans="1:11" s="43" customFormat="1" ht="25.5">
      <c r="A14" s="257" t="s">
        <v>94</v>
      </c>
      <c r="B14" s="52" t="s">
        <v>58</v>
      </c>
      <c r="C14" s="52" t="s">
        <v>53</v>
      </c>
      <c r="D14" s="52" t="s">
        <v>55</v>
      </c>
      <c r="E14" s="52" t="s">
        <v>97</v>
      </c>
      <c r="F14" s="52" t="s">
        <v>81</v>
      </c>
      <c r="G14" s="42"/>
      <c r="H14" s="42"/>
      <c r="I14" s="91">
        <f>роспись!J9</f>
        <v>62</v>
      </c>
      <c r="J14" s="65"/>
      <c r="K14" s="45"/>
    </row>
    <row r="15" spans="1:11" s="43" customFormat="1" ht="15.75">
      <c r="A15" s="256" t="s">
        <v>342</v>
      </c>
      <c r="B15" s="52" t="s">
        <v>58</v>
      </c>
      <c r="C15" s="52" t="s">
        <v>53</v>
      </c>
      <c r="D15" s="52" t="s">
        <v>55</v>
      </c>
      <c r="E15" s="52" t="s">
        <v>97</v>
      </c>
      <c r="F15" s="52" t="s">
        <v>81</v>
      </c>
      <c r="G15" s="42" t="s">
        <v>341</v>
      </c>
      <c r="H15" s="42"/>
      <c r="I15" s="91">
        <f>I16</f>
        <v>62</v>
      </c>
      <c r="J15" s="65"/>
      <c r="K15" s="45"/>
    </row>
    <row r="16" spans="1:11" s="43" customFormat="1" ht="25.5">
      <c r="A16" s="256" t="s">
        <v>343</v>
      </c>
      <c r="B16" s="110" t="s">
        <v>58</v>
      </c>
      <c r="C16" s="110" t="s">
        <v>53</v>
      </c>
      <c r="D16" s="110" t="s">
        <v>55</v>
      </c>
      <c r="E16" s="110" t="s">
        <v>97</v>
      </c>
      <c r="F16" s="110" t="s">
        <v>81</v>
      </c>
      <c r="G16" s="111" t="s">
        <v>327</v>
      </c>
      <c r="H16" s="42"/>
      <c r="I16" s="91">
        <f>I17</f>
        <v>62</v>
      </c>
      <c r="J16" s="65"/>
      <c r="K16" s="45"/>
    </row>
    <row r="17" spans="1:11" ht="26.25">
      <c r="A17" s="245" t="s">
        <v>82</v>
      </c>
      <c r="B17" s="53" t="s">
        <v>58</v>
      </c>
      <c r="C17" s="53" t="s">
        <v>53</v>
      </c>
      <c r="D17" s="53" t="s">
        <v>55</v>
      </c>
      <c r="E17" s="53" t="s">
        <v>97</v>
      </c>
      <c r="F17" s="53" t="s">
        <v>81</v>
      </c>
      <c r="G17" s="41" t="s">
        <v>327</v>
      </c>
      <c r="H17" s="41" t="s">
        <v>113</v>
      </c>
      <c r="I17" s="92">
        <f>роспись!J12</f>
        <v>62</v>
      </c>
      <c r="J17" s="62"/>
      <c r="K17" s="44"/>
    </row>
    <row r="18" spans="1:11" s="43" customFormat="1" ht="38.25" customHeight="1">
      <c r="A18" s="258" t="s">
        <v>56</v>
      </c>
      <c r="B18" s="52" t="s">
        <v>58</v>
      </c>
      <c r="C18" s="52" t="s">
        <v>53</v>
      </c>
      <c r="D18" s="52" t="s">
        <v>57</v>
      </c>
      <c r="E18" s="52"/>
      <c r="F18" s="52"/>
      <c r="G18" s="52"/>
      <c r="H18" s="52"/>
      <c r="I18" s="93">
        <f>I19+I31+I34</f>
        <v>7625.1</v>
      </c>
      <c r="J18" s="65"/>
      <c r="K18" s="45"/>
    </row>
    <row r="19" spans="1:11" s="43" customFormat="1" ht="27" customHeight="1">
      <c r="A19" s="256" t="s">
        <v>93</v>
      </c>
      <c r="B19" s="52" t="s">
        <v>58</v>
      </c>
      <c r="C19" s="52" t="s">
        <v>53</v>
      </c>
      <c r="D19" s="52" t="s">
        <v>57</v>
      </c>
      <c r="E19" s="52" t="s">
        <v>97</v>
      </c>
      <c r="F19" s="52" t="s">
        <v>80</v>
      </c>
      <c r="G19" s="52"/>
      <c r="H19" s="52"/>
      <c r="I19" s="93">
        <f>I20</f>
        <v>7605.8</v>
      </c>
      <c r="J19" s="65"/>
      <c r="K19" s="45"/>
    </row>
    <row r="20" spans="1:11" s="43" customFormat="1" ht="25.5">
      <c r="A20" s="257" t="s">
        <v>94</v>
      </c>
      <c r="B20" s="52" t="s">
        <v>58</v>
      </c>
      <c r="C20" s="52" t="s">
        <v>53</v>
      </c>
      <c r="D20" s="52" t="s">
        <v>57</v>
      </c>
      <c r="E20" s="52" t="s">
        <v>97</v>
      </c>
      <c r="F20" s="52" t="s">
        <v>81</v>
      </c>
      <c r="G20" s="52"/>
      <c r="H20" s="52"/>
      <c r="I20" s="93">
        <f>I21+I29</f>
        <v>7605.8</v>
      </c>
      <c r="J20" s="65"/>
      <c r="K20" s="45"/>
    </row>
    <row r="21" spans="1:11" s="43" customFormat="1" ht="15.75">
      <c r="A21" s="256" t="s">
        <v>342</v>
      </c>
      <c r="B21" s="52" t="s">
        <v>58</v>
      </c>
      <c r="C21" s="52" t="s">
        <v>53</v>
      </c>
      <c r="D21" s="52" t="s">
        <v>57</v>
      </c>
      <c r="E21" s="52" t="s">
        <v>97</v>
      </c>
      <c r="F21" s="52" t="s">
        <v>81</v>
      </c>
      <c r="G21" s="52" t="s">
        <v>341</v>
      </c>
      <c r="H21" s="52"/>
      <c r="I21" s="93">
        <f>I22+I24</f>
        <v>6700.5</v>
      </c>
      <c r="J21" s="65"/>
      <c r="K21" s="45"/>
    </row>
    <row r="22" spans="1:11" s="43" customFormat="1" ht="25.5">
      <c r="A22" s="256" t="s">
        <v>343</v>
      </c>
      <c r="B22" s="52" t="s">
        <v>58</v>
      </c>
      <c r="C22" s="52" t="s">
        <v>53</v>
      </c>
      <c r="D22" s="52" t="s">
        <v>57</v>
      </c>
      <c r="E22" s="52" t="s">
        <v>97</v>
      </c>
      <c r="F22" s="52" t="s">
        <v>81</v>
      </c>
      <c r="G22" s="52" t="s">
        <v>327</v>
      </c>
      <c r="H22" s="52"/>
      <c r="I22" s="93">
        <f>I23</f>
        <v>4806.1</v>
      </c>
      <c r="J22" s="65"/>
      <c r="K22" s="45"/>
    </row>
    <row r="23" spans="1:11" ht="26.25">
      <c r="A23" s="245" t="s">
        <v>82</v>
      </c>
      <c r="B23" s="53" t="s">
        <v>58</v>
      </c>
      <c r="C23" s="53" t="s">
        <v>53</v>
      </c>
      <c r="D23" s="53" t="s">
        <v>57</v>
      </c>
      <c r="E23" s="53" t="s">
        <v>97</v>
      </c>
      <c r="F23" s="53" t="s">
        <v>81</v>
      </c>
      <c r="G23" s="53" t="s">
        <v>327</v>
      </c>
      <c r="H23" s="53" t="s">
        <v>83</v>
      </c>
      <c r="I23" s="94">
        <f>роспись!J19</f>
        <v>4806.1</v>
      </c>
      <c r="J23" s="62"/>
      <c r="K23" s="58"/>
    </row>
    <row r="24" spans="1:11" s="43" customFormat="1" ht="15.75">
      <c r="A24" s="255" t="s">
        <v>85</v>
      </c>
      <c r="B24" s="52" t="s">
        <v>58</v>
      </c>
      <c r="C24" s="52" t="s">
        <v>53</v>
      </c>
      <c r="D24" s="52" t="s">
        <v>57</v>
      </c>
      <c r="E24" s="52" t="s">
        <v>97</v>
      </c>
      <c r="F24" s="52" t="s">
        <v>81</v>
      </c>
      <c r="G24" s="52" t="s">
        <v>328</v>
      </c>
      <c r="H24" s="52"/>
      <c r="I24" s="95">
        <f>роспись!J22</f>
        <v>1894.4</v>
      </c>
      <c r="J24" s="65"/>
      <c r="K24" s="45"/>
    </row>
    <row r="25" spans="1:11" ht="26.25">
      <c r="A25" s="245" t="s">
        <v>86</v>
      </c>
      <c r="B25" s="53" t="s">
        <v>58</v>
      </c>
      <c r="C25" s="53" t="s">
        <v>53</v>
      </c>
      <c r="D25" s="53" t="s">
        <v>57</v>
      </c>
      <c r="E25" s="53" t="s">
        <v>97</v>
      </c>
      <c r="F25" s="53" t="s">
        <v>81</v>
      </c>
      <c r="G25" s="53" t="s">
        <v>328</v>
      </c>
      <c r="H25" s="53" t="s">
        <v>89</v>
      </c>
      <c r="I25" s="96">
        <f>роспись!J23</f>
        <v>1.7</v>
      </c>
      <c r="J25" s="62"/>
      <c r="K25" s="44"/>
    </row>
    <row r="26" spans="1:11" ht="26.25">
      <c r="A26" s="245" t="s">
        <v>87</v>
      </c>
      <c r="B26" s="53" t="s">
        <v>58</v>
      </c>
      <c r="C26" s="53" t="s">
        <v>53</v>
      </c>
      <c r="D26" s="53" t="s">
        <v>57</v>
      </c>
      <c r="E26" s="53" t="s">
        <v>97</v>
      </c>
      <c r="F26" s="53" t="s">
        <v>81</v>
      </c>
      <c r="G26" s="53" t="s">
        <v>328</v>
      </c>
      <c r="H26" s="53" t="s">
        <v>90</v>
      </c>
      <c r="I26" s="96">
        <f>роспись!J25</f>
        <v>1813.7</v>
      </c>
      <c r="J26" s="62"/>
      <c r="K26" s="44"/>
    </row>
    <row r="27" spans="1:11" ht="15.75">
      <c r="A27" s="259" t="s">
        <v>174</v>
      </c>
      <c r="B27" s="53" t="s">
        <v>58</v>
      </c>
      <c r="C27" s="53" t="s">
        <v>53</v>
      </c>
      <c r="D27" s="53" t="s">
        <v>57</v>
      </c>
      <c r="E27" s="53" t="s">
        <v>97</v>
      </c>
      <c r="F27" s="53" t="s">
        <v>81</v>
      </c>
      <c r="G27" s="53" t="s">
        <v>328</v>
      </c>
      <c r="H27" s="53" t="s">
        <v>175</v>
      </c>
      <c r="I27" s="96">
        <f>роспись!J34</f>
        <v>5</v>
      </c>
      <c r="J27" s="62"/>
      <c r="K27" s="44"/>
    </row>
    <row r="28" spans="1:11" ht="15.75">
      <c r="A28" s="245" t="s">
        <v>88</v>
      </c>
      <c r="B28" s="53" t="s">
        <v>58</v>
      </c>
      <c r="C28" s="53" t="s">
        <v>53</v>
      </c>
      <c r="D28" s="53" t="s">
        <v>57</v>
      </c>
      <c r="E28" s="53" t="s">
        <v>97</v>
      </c>
      <c r="F28" s="53" t="s">
        <v>81</v>
      </c>
      <c r="G28" s="53" t="s">
        <v>328</v>
      </c>
      <c r="H28" s="53" t="s">
        <v>91</v>
      </c>
      <c r="I28" s="94">
        <f>роспись!J36</f>
        <v>74</v>
      </c>
      <c r="J28" s="62"/>
      <c r="K28" s="44"/>
    </row>
    <row r="29" spans="1:11" s="43" customFormat="1" ht="25.5">
      <c r="A29" s="256" t="s">
        <v>357</v>
      </c>
      <c r="B29" s="52" t="s">
        <v>58</v>
      </c>
      <c r="C29" s="52" t="s">
        <v>53</v>
      </c>
      <c r="D29" s="52" t="s">
        <v>57</v>
      </c>
      <c r="E29" s="52" t="s">
        <v>97</v>
      </c>
      <c r="F29" s="52" t="s">
        <v>81</v>
      </c>
      <c r="G29" s="52" t="s">
        <v>356</v>
      </c>
      <c r="H29" s="52"/>
      <c r="I29" s="95">
        <f>I30</f>
        <v>905.3</v>
      </c>
      <c r="J29" s="65"/>
      <c r="K29" s="45"/>
    </row>
    <row r="30" spans="1:11" ht="26.25">
      <c r="A30" s="245" t="s">
        <v>82</v>
      </c>
      <c r="B30" s="53" t="s">
        <v>58</v>
      </c>
      <c r="C30" s="53" t="s">
        <v>53</v>
      </c>
      <c r="D30" s="53" t="s">
        <v>57</v>
      </c>
      <c r="E30" s="53" t="s">
        <v>97</v>
      </c>
      <c r="F30" s="53" t="s">
        <v>81</v>
      </c>
      <c r="G30" s="53" t="s">
        <v>356</v>
      </c>
      <c r="H30" s="53" t="s">
        <v>83</v>
      </c>
      <c r="I30" s="96">
        <f>роспись!J43</f>
        <v>905.3</v>
      </c>
      <c r="J30" s="62"/>
      <c r="K30" s="44"/>
    </row>
    <row r="31" spans="1:11" s="43" customFormat="1" ht="51">
      <c r="A31" s="260" t="s">
        <v>247</v>
      </c>
      <c r="B31" s="52" t="s">
        <v>58</v>
      </c>
      <c r="C31" s="68" t="s">
        <v>53</v>
      </c>
      <c r="D31" s="68" t="s">
        <v>57</v>
      </c>
      <c r="E31" s="52" t="s">
        <v>351</v>
      </c>
      <c r="F31" s="52" t="s">
        <v>81</v>
      </c>
      <c r="G31" s="68"/>
      <c r="H31" s="68"/>
      <c r="I31" s="95">
        <f>I32</f>
        <v>15</v>
      </c>
      <c r="J31" s="65"/>
      <c r="K31" s="45"/>
    </row>
    <row r="32" spans="1:11" ht="27">
      <c r="A32" s="261" t="s">
        <v>248</v>
      </c>
      <c r="B32" s="110" t="s">
        <v>58</v>
      </c>
      <c r="C32" s="170" t="s">
        <v>53</v>
      </c>
      <c r="D32" s="170" t="s">
        <v>57</v>
      </c>
      <c r="E32" s="110" t="s">
        <v>351</v>
      </c>
      <c r="F32" s="110" t="s">
        <v>81</v>
      </c>
      <c r="G32" s="436" t="s">
        <v>246</v>
      </c>
      <c r="H32" s="170"/>
      <c r="I32" s="96">
        <f>I33</f>
        <v>15</v>
      </c>
      <c r="J32" s="62"/>
      <c r="K32" s="44"/>
    </row>
    <row r="33" spans="1:11" ht="26.25">
      <c r="A33" s="262" t="s">
        <v>87</v>
      </c>
      <c r="B33" s="53" t="s">
        <v>58</v>
      </c>
      <c r="C33" s="69" t="s">
        <v>53</v>
      </c>
      <c r="D33" s="69" t="s">
        <v>57</v>
      </c>
      <c r="E33" s="53" t="s">
        <v>351</v>
      </c>
      <c r="F33" s="53" t="s">
        <v>81</v>
      </c>
      <c r="G33" s="408" t="s">
        <v>246</v>
      </c>
      <c r="H33" s="69" t="s">
        <v>90</v>
      </c>
      <c r="I33" s="96">
        <f>роспись!J48</f>
        <v>15</v>
      </c>
      <c r="J33" s="62"/>
      <c r="K33" s="44"/>
    </row>
    <row r="34" spans="1:11" s="43" customFormat="1" ht="25.5">
      <c r="A34" s="255" t="s">
        <v>211</v>
      </c>
      <c r="B34" s="52" t="s">
        <v>58</v>
      </c>
      <c r="C34" s="68" t="s">
        <v>53</v>
      </c>
      <c r="D34" s="68" t="s">
        <v>57</v>
      </c>
      <c r="E34" s="68" t="s">
        <v>3</v>
      </c>
      <c r="F34" s="68" t="s">
        <v>80</v>
      </c>
      <c r="G34" s="404"/>
      <c r="H34" s="68"/>
      <c r="I34" s="95">
        <f>I35</f>
        <v>4.3</v>
      </c>
      <c r="J34" s="65"/>
      <c r="K34" s="45"/>
    </row>
    <row r="35" spans="1:11" s="43" customFormat="1" ht="51">
      <c r="A35" s="255" t="s">
        <v>212</v>
      </c>
      <c r="B35" s="52" t="s">
        <v>58</v>
      </c>
      <c r="C35" s="68" t="s">
        <v>53</v>
      </c>
      <c r="D35" s="68" t="s">
        <v>57</v>
      </c>
      <c r="E35" s="68" t="s">
        <v>3</v>
      </c>
      <c r="F35" s="68" t="s">
        <v>81</v>
      </c>
      <c r="G35" s="68"/>
      <c r="H35" s="68"/>
      <c r="I35" s="95">
        <f>I36</f>
        <v>4.3</v>
      </c>
      <c r="J35" s="65"/>
      <c r="K35" s="45"/>
    </row>
    <row r="36" spans="1:11" s="43" customFormat="1" ht="40.5">
      <c r="A36" s="438" t="s">
        <v>95</v>
      </c>
      <c r="B36" s="403" t="s">
        <v>58</v>
      </c>
      <c r="C36" s="404" t="s">
        <v>53</v>
      </c>
      <c r="D36" s="404" t="s">
        <v>57</v>
      </c>
      <c r="E36" s="404" t="s">
        <v>3</v>
      </c>
      <c r="F36" s="404" t="s">
        <v>81</v>
      </c>
      <c r="G36" s="404" t="s">
        <v>352</v>
      </c>
      <c r="H36" s="404"/>
      <c r="I36" s="405">
        <f>I37</f>
        <v>4.3</v>
      </c>
      <c r="J36" s="65"/>
      <c r="K36" s="45"/>
    </row>
    <row r="37" spans="1:11" s="43" customFormat="1" ht="30" customHeight="1">
      <c r="A37" s="438" t="s">
        <v>96</v>
      </c>
      <c r="B37" s="403" t="s">
        <v>58</v>
      </c>
      <c r="C37" s="404" t="s">
        <v>53</v>
      </c>
      <c r="D37" s="404" t="s">
        <v>57</v>
      </c>
      <c r="E37" s="404" t="s">
        <v>3</v>
      </c>
      <c r="F37" s="404" t="s">
        <v>81</v>
      </c>
      <c r="G37" s="404" t="s">
        <v>2</v>
      </c>
      <c r="H37" s="404"/>
      <c r="I37" s="405">
        <f>роспись!J54</f>
        <v>4.3</v>
      </c>
      <c r="J37" s="65"/>
      <c r="K37" s="45"/>
    </row>
    <row r="38" spans="1:11" ht="26.25">
      <c r="A38" s="406" t="s">
        <v>87</v>
      </c>
      <c r="B38" s="407" t="s">
        <v>58</v>
      </c>
      <c r="C38" s="408" t="s">
        <v>53</v>
      </c>
      <c r="D38" s="408" t="s">
        <v>57</v>
      </c>
      <c r="E38" s="408" t="s">
        <v>3</v>
      </c>
      <c r="F38" s="408" t="s">
        <v>81</v>
      </c>
      <c r="G38" s="408" t="s">
        <v>2</v>
      </c>
      <c r="H38" s="408" t="s">
        <v>90</v>
      </c>
      <c r="I38" s="409">
        <f>роспись!J55</f>
        <v>4.3</v>
      </c>
      <c r="J38" s="62"/>
      <c r="K38" s="44"/>
    </row>
    <row r="39" spans="1:11" s="43" customFormat="1" ht="12.75" customHeight="1">
      <c r="A39" s="260" t="s">
        <v>59</v>
      </c>
      <c r="B39" s="52" t="s">
        <v>58</v>
      </c>
      <c r="C39" s="52" t="s">
        <v>53</v>
      </c>
      <c r="D39" s="68" t="s">
        <v>60</v>
      </c>
      <c r="E39" s="68"/>
      <c r="F39" s="68"/>
      <c r="G39" s="68"/>
      <c r="H39" s="68"/>
      <c r="I39" s="95">
        <f>I40</f>
        <v>200</v>
      </c>
      <c r="J39" s="65"/>
      <c r="K39" s="45"/>
    </row>
    <row r="40" spans="1:228" s="43" customFormat="1" ht="25.5">
      <c r="A40" s="256" t="s">
        <v>93</v>
      </c>
      <c r="B40" s="52" t="s">
        <v>58</v>
      </c>
      <c r="C40" s="52" t="s">
        <v>53</v>
      </c>
      <c r="D40" s="52" t="s">
        <v>60</v>
      </c>
      <c r="E40" s="52" t="s">
        <v>97</v>
      </c>
      <c r="F40" s="52" t="s">
        <v>80</v>
      </c>
      <c r="G40" s="52"/>
      <c r="H40" s="52"/>
      <c r="I40" s="93">
        <f>I41</f>
        <v>200</v>
      </c>
      <c r="J40" s="65"/>
      <c r="K40" s="45"/>
      <c r="P40" s="46"/>
      <c r="Q40" s="47"/>
      <c r="R40" s="48"/>
      <c r="S40" s="48"/>
      <c r="T40" s="48"/>
      <c r="U40" s="48"/>
      <c r="V40" s="49"/>
      <c r="W40" s="48"/>
      <c r="X40" s="50"/>
      <c r="AB40" s="46"/>
      <c r="AJ40" s="46"/>
      <c r="AK40" s="47"/>
      <c r="AL40" s="48"/>
      <c r="AM40" s="48"/>
      <c r="AN40" s="48"/>
      <c r="AO40" s="48"/>
      <c r="AP40" s="49"/>
      <c r="AQ40" s="48"/>
      <c r="AR40" s="50"/>
      <c r="AV40" s="46"/>
      <c r="BD40" s="46"/>
      <c r="BE40" s="47"/>
      <c r="BF40" s="48"/>
      <c r="BG40" s="48"/>
      <c r="BH40" s="48"/>
      <c r="BI40" s="48"/>
      <c r="BJ40" s="49"/>
      <c r="BK40" s="48"/>
      <c r="BL40" s="50"/>
      <c r="BP40" s="46"/>
      <c r="BX40" s="46"/>
      <c r="BY40" s="47"/>
      <c r="BZ40" s="48"/>
      <c r="CA40" s="48"/>
      <c r="CB40" s="48"/>
      <c r="CC40" s="48"/>
      <c r="CD40" s="49"/>
      <c r="CE40" s="48"/>
      <c r="CF40" s="50"/>
      <c r="CJ40" s="46"/>
      <c r="CR40" s="46"/>
      <c r="CS40" s="47"/>
      <c r="CT40" s="48"/>
      <c r="CU40" s="48"/>
      <c r="CV40" s="48"/>
      <c r="CW40" s="48"/>
      <c r="CX40" s="49"/>
      <c r="CY40" s="48"/>
      <c r="CZ40" s="50"/>
      <c r="DD40" s="46"/>
      <c r="DL40" s="46"/>
      <c r="DM40" s="47"/>
      <c r="DN40" s="48"/>
      <c r="DO40" s="48"/>
      <c r="DP40" s="48"/>
      <c r="DQ40" s="48"/>
      <c r="DR40" s="49"/>
      <c r="DS40" s="48"/>
      <c r="DT40" s="50"/>
      <c r="DX40" s="46"/>
      <c r="EF40" s="46"/>
      <c r="EG40" s="47"/>
      <c r="EH40" s="48"/>
      <c r="EI40" s="48"/>
      <c r="EJ40" s="48"/>
      <c r="EK40" s="48"/>
      <c r="EL40" s="49"/>
      <c r="EM40" s="48"/>
      <c r="EN40" s="50"/>
      <c r="ER40" s="46"/>
      <c r="EZ40" s="46"/>
      <c r="FA40" s="47"/>
      <c r="FB40" s="48"/>
      <c r="FC40" s="48"/>
      <c r="FD40" s="48"/>
      <c r="FE40" s="48"/>
      <c r="FF40" s="49"/>
      <c r="FG40" s="48"/>
      <c r="FH40" s="50"/>
      <c r="FL40" s="46"/>
      <c r="FT40" s="46"/>
      <c r="FU40" s="47"/>
      <c r="FV40" s="48"/>
      <c r="FW40" s="48"/>
      <c r="FX40" s="48"/>
      <c r="FY40" s="48"/>
      <c r="FZ40" s="49"/>
      <c r="GA40" s="48"/>
      <c r="GB40" s="50"/>
      <c r="GF40" s="46"/>
      <c r="GN40" s="46"/>
      <c r="GO40" s="47"/>
      <c r="GP40" s="48"/>
      <c r="GQ40" s="48"/>
      <c r="GR40" s="48"/>
      <c r="GS40" s="48"/>
      <c r="GT40" s="49"/>
      <c r="GU40" s="48"/>
      <c r="GV40" s="50"/>
      <c r="GZ40" s="46"/>
      <c r="HH40" s="46"/>
      <c r="HI40" s="47"/>
      <c r="HJ40" s="48"/>
      <c r="HK40" s="48"/>
      <c r="HL40" s="48"/>
      <c r="HM40" s="48"/>
      <c r="HN40" s="49"/>
      <c r="HO40" s="48"/>
      <c r="HP40" s="50"/>
      <c r="HT40" s="46"/>
    </row>
    <row r="41" spans="1:11" s="43" customFormat="1" ht="25.5">
      <c r="A41" s="257" t="s">
        <v>94</v>
      </c>
      <c r="B41" s="52" t="s">
        <v>58</v>
      </c>
      <c r="C41" s="52" t="s">
        <v>53</v>
      </c>
      <c r="D41" s="52" t="s">
        <v>60</v>
      </c>
      <c r="E41" s="52" t="s">
        <v>97</v>
      </c>
      <c r="F41" s="52" t="s">
        <v>81</v>
      </c>
      <c r="G41" s="52"/>
      <c r="H41" s="52"/>
      <c r="I41" s="93">
        <f>I42</f>
        <v>200</v>
      </c>
      <c r="J41" s="65"/>
      <c r="K41" s="45"/>
    </row>
    <row r="42" spans="1:11" s="43" customFormat="1" ht="15.75">
      <c r="A42" s="437" t="s">
        <v>342</v>
      </c>
      <c r="B42" s="403"/>
      <c r="C42" s="403"/>
      <c r="D42" s="403"/>
      <c r="E42" s="403"/>
      <c r="F42" s="403"/>
      <c r="G42" s="403" t="s">
        <v>341</v>
      </c>
      <c r="H42" s="403"/>
      <c r="I42" s="410">
        <f>I43</f>
        <v>200</v>
      </c>
      <c r="J42" s="65"/>
      <c r="K42" s="45"/>
    </row>
    <row r="43" spans="1:11" s="43" customFormat="1" ht="12.75" customHeight="1">
      <c r="A43" s="260" t="s">
        <v>358</v>
      </c>
      <c r="B43" s="52" t="s">
        <v>58</v>
      </c>
      <c r="C43" s="52" t="s">
        <v>53</v>
      </c>
      <c r="D43" s="52" t="s">
        <v>60</v>
      </c>
      <c r="E43" s="52" t="s">
        <v>97</v>
      </c>
      <c r="F43" s="52" t="s">
        <v>81</v>
      </c>
      <c r="G43" s="52" t="s">
        <v>329</v>
      </c>
      <c r="H43" s="52"/>
      <c r="I43" s="93">
        <f>I44</f>
        <v>200</v>
      </c>
      <c r="J43" s="65"/>
      <c r="K43" s="45"/>
    </row>
    <row r="44" spans="1:11" ht="14.25" customHeight="1">
      <c r="A44" s="259" t="s">
        <v>98</v>
      </c>
      <c r="B44" s="53" t="s">
        <v>58</v>
      </c>
      <c r="C44" s="53" t="s">
        <v>53</v>
      </c>
      <c r="D44" s="53" t="s">
        <v>60</v>
      </c>
      <c r="E44" s="53" t="s">
        <v>97</v>
      </c>
      <c r="F44" s="53" t="s">
        <v>81</v>
      </c>
      <c r="G44" s="53" t="s">
        <v>329</v>
      </c>
      <c r="H44" s="53" t="s">
        <v>99</v>
      </c>
      <c r="I44" s="96">
        <f>роспись!J62</f>
        <v>200</v>
      </c>
      <c r="J44" s="62"/>
      <c r="K44" s="44"/>
    </row>
    <row r="45" spans="1:11" s="43" customFormat="1" ht="18" customHeight="1">
      <c r="A45" s="254" t="s">
        <v>61</v>
      </c>
      <c r="B45" s="52" t="s">
        <v>58</v>
      </c>
      <c r="C45" s="63" t="s">
        <v>57</v>
      </c>
      <c r="D45" s="52"/>
      <c r="E45" s="52"/>
      <c r="F45" s="52"/>
      <c r="G45" s="52"/>
      <c r="H45" s="52"/>
      <c r="I45" s="91">
        <f>I46</f>
        <v>7665</v>
      </c>
      <c r="J45" s="65"/>
      <c r="K45" s="45"/>
    </row>
    <row r="46" spans="1:11" s="43" customFormat="1" ht="12.75" customHeight="1">
      <c r="A46" s="254" t="s">
        <v>100</v>
      </c>
      <c r="B46" s="52" t="s">
        <v>58</v>
      </c>
      <c r="C46" s="52" t="s">
        <v>57</v>
      </c>
      <c r="D46" s="52" t="s">
        <v>63</v>
      </c>
      <c r="E46" s="52"/>
      <c r="F46" s="52"/>
      <c r="G46" s="52"/>
      <c r="H46" s="52"/>
      <c r="I46" s="95">
        <f>I47</f>
        <v>7665</v>
      </c>
      <c r="J46" s="65"/>
      <c r="K46" s="45"/>
    </row>
    <row r="47" spans="1:11" s="43" customFormat="1" ht="25.5">
      <c r="A47" s="256" t="s">
        <v>93</v>
      </c>
      <c r="B47" s="52" t="s">
        <v>58</v>
      </c>
      <c r="C47" s="52" t="s">
        <v>57</v>
      </c>
      <c r="D47" s="52" t="s">
        <v>63</v>
      </c>
      <c r="E47" s="52" t="s">
        <v>97</v>
      </c>
      <c r="F47" s="52" t="s">
        <v>80</v>
      </c>
      <c r="G47" s="52"/>
      <c r="H47" s="52"/>
      <c r="I47" s="95">
        <f>I48</f>
        <v>7665</v>
      </c>
      <c r="J47" s="65"/>
      <c r="K47" s="45"/>
    </row>
    <row r="48" spans="1:11" s="43" customFormat="1" ht="25.5">
      <c r="A48" s="257" t="s">
        <v>94</v>
      </c>
      <c r="B48" s="52" t="s">
        <v>58</v>
      </c>
      <c r="C48" s="52" t="s">
        <v>57</v>
      </c>
      <c r="D48" s="52" t="s">
        <v>63</v>
      </c>
      <c r="E48" s="52" t="s">
        <v>97</v>
      </c>
      <c r="F48" s="52" t="s">
        <v>81</v>
      </c>
      <c r="G48" s="52"/>
      <c r="H48" s="52"/>
      <c r="I48" s="95">
        <f>I49</f>
        <v>7665</v>
      </c>
      <c r="J48" s="65"/>
      <c r="K48" s="45"/>
    </row>
    <row r="49" spans="1:11" s="43" customFormat="1" ht="27.75" customHeight="1">
      <c r="A49" s="437" t="s">
        <v>360</v>
      </c>
      <c r="B49" s="403" t="s">
        <v>58</v>
      </c>
      <c r="C49" s="403" t="s">
        <v>57</v>
      </c>
      <c r="D49" s="403" t="s">
        <v>63</v>
      </c>
      <c r="E49" s="403" t="s">
        <v>97</v>
      </c>
      <c r="F49" s="403" t="s">
        <v>81</v>
      </c>
      <c r="G49" s="403" t="s">
        <v>359</v>
      </c>
      <c r="H49" s="403"/>
      <c r="I49" s="405">
        <f>I50</f>
        <v>7665</v>
      </c>
      <c r="J49" s="65"/>
      <c r="K49" s="45"/>
    </row>
    <row r="50" spans="1:11" s="43" customFormat="1" ht="25.5">
      <c r="A50" s="411" t="s">
        <v>102</v>
      </c>
      <c r="B50" s="403" t="s">
        <v>58</v>
      </c>
      <c r="C50" s="403" t="s">
        <v>57</v>
      </c>
      <c r="D50" s="403" t="s">
        <v>63</v>
      </c>
      <c r="E50" s="403" t="s">
        <v>97</v>
      </c>
      <c r="F50" s="403" t="s">
        <v>81</v>
      </c>
      <c r="G50" s="403" t="s">
        <v>330</v>
      </c>
      <c r="H50" s="403"/>
      <c r="I50" s="405">
        <f>SUM(I51:I53)</f>
        <v>7665</v>
      </c>
      <c r="J50" s="65"/>
      <c r="K50" s="45"/>
    </row>
    <row r="51" spans="1:11" ht="26.25">
      <c r="A51" s="245" t="s">
        <v>87</v>
      </c>
      <c r="B51" s="53" t="s">
        <v>58</v>
      </c>
      <c r="C51" s="53" t="s">
        <v>57</v>
      </c>
      <c r="D51" s="53" t="s">
        <v>63</v>
      </c>
      <c r="E51" s="53" t="s">
        <v>97</v>
      </c>
      <c r="F51" s="53" t="s">
        <v>81</v>
      </c>
      <c r="G51" s="53" t="s">
        <v>330</v>
      </c>
      <c r="H51" s="53" t="s">
        <v>104</v>
      </c>
      <c r="I51" s="96">
        <f>роспись!J70</f>
        <v>5795</v>
      </c>
      <c r="J51" s="62"/>
      <c r="K51" s="44"/>
    </row>
    <row r="52" spans="1:11" ht="26.25">
      <c r="A52" s="245" t="s">
        <v>87</v>
      </c>
      <c r="B52" s="53" t="s">
        <v>58</v>
      </c>
      <c r="C52" s="53" t="s">
        <v>57</v>
      </c>
      <c r="D52" s="53" t="s">
        <v>63</v>
      </c>
      <c r="E52" s="53" t="s">
        <v>97</v>
      </c>
      <c r="F52" s="53" t="s">
        <v>81</v>
      </c>
      <c r="G52" s="53" t="s">
        <v>330</v>
      </c>
      <c r="H52" s="53" t="s">
        <v>90</v>
      </c>
      <c r="I52" s="96">
        <f>роспись!J72</f>
        <v>1570</v>
      </c>
      <c r="J52" s="62"/>
      <c r="K52" s="44"/>
    </row>
    <row r="53" spans="1:11" ht="26.25">
      <c r="A53" s="263" t="s">
        <v>106</v>
      </c>
      <c r="B53" s="53" t="s">
        <v>58</v>
      </c>
      <c r="C53" s="53" t="s">
        <v>57</v>
      </c>
      <c r="D53" s="53" t="s">
        <v>63</v>
      </c>
      <c r="E53" s="53" t="s">
        <v>97</v>
      </c>
      <c r="F53" s="53" t="s">
        <v>81</v>
      </c>
      <c r="G53" s="53" t="s">
        <v>370</v>
      </c>
      <c r="H53" s="53" t="s">
        <v>107</v>
      </c>
      <c r="I53" s="96">
        <f>роспись!J77</f>
        <v>300</v>
      </c>
      <c r="J53" s="62"/>
      <c r="K53" s="44"/>
    </row>
    <row r="54" spans="1:11" s="43" customFormat="1" ht="15.75" customHeight="1">
      <c r="A54" s="254" t="s">
        <v>64</v>
      </c>
      <c r="B54" s="52" t="s">
        <v>58</v>
      </c>
      <c r="C54" s="63" t="s">
        <v>62</v>
      </c>
      <c r="D54" s="52"/>
      <c r="E54" s="52"/>
      <c r="F54" s="52"/>
      <c r="G54" s="52"/>
      <c r="H54" s="52"/>
      <c r="I54" s="91">
        <f>I55+I82+I100</f>
        <v>29267.4861</v>
      </c>
      <c r="J54" s="65"/>
      <c r="K54" s="45"/>
    </row>
    <row r="55" spans="1:11" s="43" customFormat="1" ht="15.75">
      <c r="A55" s="260" t="s">
        <v>65</v>
      </c>
      <c r="B55" s="52" t="s">
        <v>58</v>
      </c>
      <c r="C55" s="52" t="s">
        <v>62</v>
      </c>
      <c r="D55" s="52" t="s">
        <v>53</v>
      </c>
      <c r="E55" s="52"/>
      <c r="F55" s="52"/>
      <c r="G55" s="52"/>
      <c r="H55" s="52"/>
      <c r="I55" s="93">
        <f>I56+I62</f>
        <v>7977.9</v>
      </c>
      <c r="J55" s="65"/>
      <c r="K55" s="45"/>
    </row>
    <row r="56" spans="1:11" s="43" customFormat="1" ht="25.5">
      <c r="A56" s="256" t="s">
        <v>93</v>
      </c>
      <c r="B56" s="52" t="s">
        <v>58</v>
      </c>
      <c r="C56" s="52" t="s">
        <v>62</v>
      </c>
      <c r="D56" s="52" t="s">
        <v>53</v>
      </c>
      <c r="E56" s="52" t="s">
        <v>97</v>
      </c>
      <c r="F56" s="52" t="s">
        <v>80</v>
      </c>
      <c r="G56" s="52"/>
      <c r="H56" s="52"/>
      <c r="I56" s="93">
        <f>I57</f>
        <v>3314</v>
      </c>
      <c r="J56" s="65"/>
      <c r="K56" s="45"/>
    </row>
    <row r="57" spans="1:11" s="43" customFormat="1" ht="25.5">
      <c r="A57" s="257" t="s">
        <v>94</v>
      </c>
      <c r="B57" s="52" t="s">
        <v>58</v>
      </c>
      <c r="C57" s="52" t="s">
        <v>62</v>
      </c>
      <c r="D57" s="52" t="s">
        <v>53</v>
      </c>
      <c r="E57" s="52" t="s">
        <v>97</v>
      </c>
      <c r="F57" s="52" t="s">
        <v>81</v>
      </c>
      <c r="G57" s="52"/>
      <c r="H57" s="52"/>
      <c r="I57" s="93">
        <f>I58</f>
        <v>3314</v>
      </c>
      <c r="J57" s="65"/>
      <c r="K57" s="45"/>
    </row>
    <row r="58" spans="1:11" s="43" customFormat="1" ht="27.75" customHeight="1">
      <c r="A58" s="439" t="s">
        <v>360</v>
      </c>
      <c r="B58" s="52"/>
      <c r="C58" s="52"/>
      <c r="D58" s="52"/>
      <c r="E58" s="52"/>
      <c r="F58" s="52"/>
      <c r="G58" s="52" t="s">
        <v>359</v>
      </c>
      <c r="H58" s="52"/>
      <c r="I58" s="93">
        <f>I59</f>
        <v>3314</v>
      </c>
      <c r="J58" s="65"/>
      <c r="K58" s="45"/>
    </row>
    <row r="59" spans="1:11" s="43" customFormat="1" ht="12.75" customHeight="1">
      <c r="A59" s="260" t="s">
        <v>348</v>
      </c>
      <c r="B59" s="52" t="s">
        <v>58</v>
      </c>
      <c r="C59" s="52" t="s">
        <v>62</v>
      </c>
      <c r="D59" s="52" t="s">
        <v>53</v>
      </c>
      <c r="E59" s="52" t="s">
        <v>97</v>
      </c>
      <c r="F59" s="52" t="s">
        <v>81</v>
      </c>
      <c r="G59" s="52" t="s">
        <v>331</v>
      </c>
      <c r="H59" s="52"/>
      <c r="I59" s="95">
        <f>I60+I61</f>
        <v>3314</v>
      </c>
      <c r="J59" s="65"/>
      <c r="K59" s="45"/>
    </row>
    <row r="60" spans="1:11" s="43" customFormat="1" ht="24.75" customHeight="1">
      <c r="A60" s="245" t="s">
        <v>101</v>
      </c>
      <c r="B60" s="53" t="s">
        <v>58</v>
      </c>
      <c r="C60" s="53" t="s">
        <v>62</v>
      </c>
      <c r="D60" s="53" t="s">
        <v>53</v>
      </c>
      <c r="E60" s="53" t="s">
        <v>97</v>
      </c>
      <c r="F60" s="53" t="s">
        <v>81</v>
      </c>
      <c r="G60" s="53" t="s">
        <v>331</v>
      </c>
      <c r="H60" s="53" t="s">
        <v>103</v>
      </c>
      <c r="I60" s="96">
        <f>роспись!J89</f>
        <v>3214</v>
      </c>
      <c r="J60" s="62"/>
      <c r="K60" s="45"/>
    </row>
    <row r="61" spans="1:11" s="43" customFormat="1" ht="24.75" customHeight="1">
      <c r="A61" s="245" t="s">
        <v>87</v>
      </c>
      <c r="B61" s="53" t="s">
        <v>58</v>
      </c>
      <c r="C61" s="53" t="s">
        <v>62</v>
      </c>
      <c r="D61" s="53" t="s">
        <v>53</v>
      </c>
      <c r="E61" s="53" t="s">
        <v>97</v>
      </c>
      <c r="F61" s="53" t="s">
        <v>81</v>
      </c>
      <c r="G61" s="53" t="s">
        <v>331</v>
      </c>
      <c r="H61" s="53" t="s">
        <v>90</v>
      </c>
      <c r="I61" s="96">
        <f>роспись!J91</f>
        <v>100</v>
      </c>
      <c r="J61" s="62"/>
      <c r="K61" s="45"/>
    </row>
    <row r="62" spans="1:11" s="43" customFormat="1" ht="24.75" customHeight="1">
      <c r="A62" s="256" t="s">
        <v>93</v>
      </c>
      <c r="B62" s="52" t="s">
        <v>58</v>
      </c>
      <c r="C62" s="52" t="s">
        <v>62</v>
      </c>
      <c r="D62" s="52" t="s">
        <v>53</v>
      </c>
      <c r="E62" s="52" t="s">
        <v>97</v>
      </c>
      <c r="F62" s="52" t="s">
        <v>80</v>
      </c>
      <c r="G62" s="52"/>
      <c r="H62" s="52"/>
      <c r="I62" s="95">
        <f>I63</f>
        <v>4663.9</v>
      </c>
      <c r="J62" s="65"/>
      <c r="K62" s="45"/>
    </row>
    <row r="63" spans="1:11" s="43" customFormat="1" ht="27" customHeight="1">
      <c r="A63" s="257" t="s">
        <v>94</v>
      </c>
      <c r="B63" s="53" t="s">
        <v>58</v>
      </c>
      <c r="C63" s="53" t="s">
        <v>62</v>
      </c>
      <c r="D63" s="53" t="s">
        <v>53</v>
      </c>
      <c r="E63" s="53" t="s">
        <v>97</v>
      </c>
      <c r="F63" s="53" t="s">
        <v>81</v>
      </c>
      <c r="G63" s="53"/>
      <c r="H63" s="53"/>
      <c r="I63" s="95">
        <f>I64</f>
        <v>4663.9</v>
      </c>
      <c r="J63" s="62"/>
      <c r="K63" s="45"/>
    </row>
    <row r="64" spans="1:11" s="43" customFormat="1" ht="25.5">
      <c r="A64" s="257" t="s">
        <v>354</v>
      </c>
      <c r="B64" s="53" t="s">
        <v>58</v>
      </c>
      <c r="C64" s="53" t="s">
        <v>62</v>
      </c>
      <c r="D64" s="53" t="s">
        <v>53</v>
      </c>
      <c r="E64" s="53" t="s">
        <v>97</v>
      </c>
      <c r="F64" s="53" t="s">
        <v>81</v>
      </c>
      <c r="G64" s="53" t="s">
        <v>353</v>
      </c>
      <c r="H64" s="53"/>
      <c r="I64" s="95">
        <f>I65</f>
        <v>4663.9</v>
      </c>
      <c r="J64" s="62"/>
      <c r="K64" s="45"/>
    </row>
    <row r="65" spans="1:11" s="43" customFormat="1" ht="24.75" customHeight="1">
      <c r="A65" s="264" t="s">
        <v>355</v>
      </c>
      <c r="B65" s="53" t="s">
        <v>58</v>
      </c>
      <c r="C65" s="53" t="s">
        <v>62</v>
      </c>
      <c r="D65" s="53" t="s">
        <v>53</v>
      </c>
      <c r="E65" s="53" t="s">
        <v>97</v>
      </c>
      <c r="F65" s="53" t="s">
        <v>81</v>
      </c>
      <c r="G65" s="53" t="s">
        <v>168</v>
      </c>
      <c r="H65" s="53"/>
      <c r="I65" s="95">
        <f>I66+I72</f>
        <v>4663.9</v>
      </c>
      <c r="J65" s="62"/>
      <c r="K65" s="45"/>
    </row>
    <row r="66" spans="1:11" s="43" customFormat="1" ht="24.75" customHeight="1">
      <c r="A66" s="265" t="s">
        <v>106</v>
      </c>
      <c r="B66" s="53" t="s">
        <v>58</v>
      </c>
      <c r="C66" s="53" t="s">
        <v>62</v>
      </c>
      <c r="D66" s="53" t="s">
        <v>53</v>
      </c>
      <c r="E66" s="53" t="s">
        <v>97</v>
      </c>
      <c r="F66" s="53" t="s">
        <v>81</v>
      </c>
      <c r="G66" s="53" t="s">
        <v>168</v>
      </c>
      <c r="H66" s="53" t="s">
        <v>107</v>
      </c>
      <c r="I66" s="96">
        <f>роспись!J97</f>
        <v>1918</v>
      </c>
      <c r="J66" s="62"/>
      <c r="K66" s="45"/>
    </row>
    <row r="67" spans="1:11" s="43" customFormat="1" ht="24.75" customHeight="1" hidden="1">
      <c r="A67" s="245" t="s">
        <v>87</v>
      </c>
      <c r="B67" s="53" t="s">
        <v>58</v>
      </c>
      <c r="C67" s="53" t="s">
        <v>62</v>
      </c>
      <c r="D67" s="53" t="s">
        <v>53</v>
      </c>
      <c r="E67" s="53" t="s">
        <v>57</v>
      </c>
      <c r="F67" s="53" t="s">
        <v>84</v>
      </c>
      <c r="G67" s="53" t="s">
        <v>132</v>
      </c>
      <c r="H67" s="53" t="s">
        <v>90</v>
      </c>
      <c r="I67" s="96"/>
      <c r="J67" s="62"/>
      <c r="K67" s="45"/>
    </row>
    <row r="68" spans="1:11" s="43" customFormat="1" ht="40.5" hidden="1">
      <c r="A68" s="266" t="s">
        <v>218</v>
      </c>
      <c r="B68" s="53" t="s">
        <v>58</v>
      </c>
      <c r="C68" s="53" t="s">
        <v>62</v>
      </c>
      <c r="D68" s="53" t="s">
        <v>53</v>
      </c>
      <c r="E68" s="53" t="s">
        <v>57</v>
      </c>
      <c r="F68" s="53" t="s">
        <v>130</v>
      </c>
      <c r="G68" s="53" t="s">
        <v>220</v>
      </c>
      <c r="H68" s="53"/>
      <c r="I68" s="96">
        <f>I69</f>
        <v>0</v>
      </c>
      <c r="J68" s="62"/>
      <c r="K68" s="45"/>
    </row>
    <row r="69" spans="1:11" s="43" customFormat="1" ht="24.75" customHeight="1" hidden="1">
      <c r="A69" s="267" t="s">
        <v>106</v>
      </c>
      <c r="B69" s="53" t="s">
        <v>58</v>
      </c>
      <c r="C69" s="53" t="s">
        <v>62</v>
      </c>
      <c r="D69" s="53" t="s">
        <v>53</v>
      </c>
      <c r="E69" s="53" t="s">
        <v>57</v>
      </c>
      <c r="F69" s="53" t="s">
        <v>130</v>
      </c>
      <c r="G69" s="53" t="s">
        <v>220</v>
      </c>
      <c r="H69" s="53" t="s">
        <v>107</v>
      </c>
      <c r="I69" s="96"/>
      <c r="J69" s="62"/>
      <c r="K69" s="45"/>
    </row>
    <row r="70" spans="1:11" s="43" customFormat="1" ht="24.75" customHeight="1" hidden="1">
      <c r="A70" s="266" t="s">
        <v>219</v>
      </c>
      <c r="B70" s="53" t="s">
        <v>58</v>
      </c>
      <c r="C70" s="53" t="s">
        <v>62</v>
      </c>
      <c r="D70" s="53" t="s">
        <v>53</v>
      </c>
      <c r="E70" s="53" t="s">
        <v>57</v>
      </c>
      <c r="F70" s="53" t="s">
        <v>130</v>
      </c>
      <c r="G70" s="53" t="s">
        <v>168</v>
      </c>
      <c r="H70" s="53"/>
      <c r="I70" s="96">
        <f>I71</f>
        <v>0</v>
      </c>
      <c r="J70" s="62"/>
      <c r="K70" s="45"/>
    </row>
    <row r="71" spans="1:11" s="43" customFormat="1" ht="24.75" customHeight="1" hidden="1">
      <c r="A71" s="267" t="s">
        <v>106</v>
      </c>
      <c r="B71" s="53" t="s">
        <v>58</v>
      </c>
      <c r="C71" s="53" t="s">
        <v>62</v>
      </c>
      <c r="D71" s="53" t="s">
        <v>53</v>
      </c>
      <c r="E71" s="53" t="s">
        <v>57</v>
      </c>
      <c r="F71" s="53" t="s">
        <v>130</v>
      </c>
      <c r="G71" s="53" t="s">
        <v>168</v>
      </c>
      <c r="H71" s="53" t="s">
        <v>107</v>
      </c>
      <c r="I71" s="96"/>
      <c r="J71" s="62"/>
      <c r="K71" s="45"/>
    </row>
    <row r="72" spans="1:11" s="43" customFormat="1" ht="24.75" customHeight="1">
      <c r="A72" s="267" t="s">
        <v>106</v>
      </c>
      <c r="B72" s="53" t="s">
        <v>58</v>
      </c>
      <c r="C72" s="53" t="s">
        <v>62</v>
      </c>
      <c r="D72" s="53" t="s">
        <v>53</v>
      </c>
      <c r="E72" s="53" t="s">
        <v>97</v>
      </c>
      <c r="F72" s="53" t="s">
        <v>81</v>
      </c>
      <c r="G72" s="53" t="s">
        <v>168</v>
      </c>
      <c r="H72" s="53" t="s">
        <v>107</v>
      </c>
      <c r="I72" s="96">
        <f>роспись!J108</f>
        <v>2745.9</v>
      </c>
      <c r="J72" s="62"/>
      <c r="K72" s="45"/>
    </row>
    <row r="73" spans="1:11" s="43" customFormat="1" ht="49.5" customHeight="1" hidden="1">
      <c r="A73" s="268" t="s">
        <v>129</v>
      </c>
      <c r="B73" s="110" t="s">
        <v>58</v>
      </c>
      <c r="C73" s="110" t="s">
        <v>62</v>
      </c>
      <c r="D73" s="110" t="s">
        <v>53</v>
      </c>
      <c r="E73" s="110" t="s">
        <v>57</v>
      </c>
      <c r="F73" s="110" t="s">
        <v>130</v>
      </c>
      <c r="G73" s="110"/>
      <c r="H73" s="110"/>
      <c r="I73" s="95">
        <f>I74</f>
        <v>0</v>
      </c>
      <c r="J73" s="62"/>
      <c r="K73" s="45"/>
    </row>
    <row r="74" spans="1:11" s="43" customFormat="1" ht="24.75" customHeight="1" hidden="1">
      <c r="A74" s="269" t="s">
        <v>131</v>
      </c>
      <c r="B74" s="53" t="s">
        <v>58</v>
      </c>
      <c r="C74" s="53" t="s">
        <v>62</v>
      </c>
      <c r="D74" s="53" t="s">
        <v>53</v>
      </c>
      <c r="E74" s="53" t="s">
        <v>57</v>
      </c>
      <c r="F74" s="53" t="s">
        <v>130</v>
      </c>
      <c r="G74" s="53" t="s">
        <v>168</v>
      </c>
      <c r="H74" s="53"/>
      <c r="I74" s="95">
        <f>I75</f>
        <v>0</v>
      </c>
      <c r="J74" s="62"/>
      <c r="K74" s="45"/>
    </row>
    <row r="75" spans="1:11" s="107" customFormat="1" ht="24.75" customHeight="1" hidden="1">
      <c r="A75" s="265" t="s">
        <v>106</v>
      </c>
      <c r="B75" s="53" t="s">
        <v>58</v>
      </c>
      <c r="C75" s="53" t="s">
        <v>62</v>
      </c>
      <c r="D75" s="53" t="s">
        <v>53</v>
      </c>
      <c r="E75" s="53" t="s">
        <v>57</v>
      </c>
      <c r="F75" s="53" t="s">
        <v>130</v>
      </c>
      <c r="G75" s="109" t="s">
        <v>168</v>
      </c>
      <c r="H75" s="109" t="s">
        <v>107</v>
      </c>
      <c r="I75" s="104"/>
      <c r="J75" s="105"/>
      <c r="K75" s="106"/>
    </row>
    <row r="76" spans="1:11" s="107" customFormat="1" ht="24.75" customHeight="1" hidden="1">
      <c r="A76" s="270" t="s">
        <v>180</v>
      </c>
      <c r="B76" s="52" t="s">
        <v>58</v>
      </c>
      <c r="C76" s="52" t="s">
        <v>62</v>
      </c>
      <c r="D76" s="52" t="s">
        <v>53</v>
      </c>
      <c r="E76" s="52" t="s">
        <v>177</v>
      </c>
      <c r="F76" s="52" t="s">
        <v>80</v>
      </c>
      <c r="G76" s="190"/>
      <c r="H76" s="190"/>
      <c r="I76" s="191">
        <f>I77</f>
        <v>0</v>
      </c>
      <c r="J76" s="105"/>
      <c r="K76" s="106"/>
    </row>
    <row r="77" spans="1:11" s="107" customFormat="1" ht="39" hidden="1">
      <c r="A77" s="265" t="s">
        <v>179</v>
      </c>
      <c r="B77" s="53" t="s">
        <v>58</v>
      </c>
      <c r="C77" s="53" t="s">
        <v>62</v>
      </c>
      <c r="D77" s="53" t="s">
        <v>53</v>
      </c>
      <c r="E77" s="53" t="s">
        <v>177</v>
      </c>
      <c r="F77" s="53" t="s">
        <v>92</v>
      </c>
      <c r="G77" s="109"/>
      <c r="H77" s="109"/>
      <c r="I77" s="191">
        <f>I78</f>
        <v>0</v>
      </c>
      <c r="J77" s="105"/>
      <c r="K77" s="106"/>
    </row>
    <row r="78" spans="1:11" s="107" customFormat="1" ht="38.25" customHeight="1" hidden="1">
      <c r="A78" s="265" t="s">
        <v>228</v>
      </c>
      <c r="B78" s="53" t="s">
        <v>58</v>
      </c>
      <c r="C78" s="53" t="s">
        <v>62</v>
      </c>
      <c r="D78" s="53" t="s">
        <v>53</v>
      </c>
      <c r="E78" s="53" t="s">
        <v>177</v>
      </c>
      <c r="F78" s="53" t="s">
        <v>92</v>
      </c>
      <c r="G78" s="109" t="s">
        <v>178</v>
      </c>
      <c r="H78" s="109"/>
      <c r="I78" s="191">
        <f>I79</f>
        <v>0</v>
      </c>
      <c r="J78" s="105"/>
      <c r="K78" s="106"/>
    </row>
    <row r="79" spans="1:11" s="107" customFormat="1" ht="24.75" customHeight="1" hidden="1">
      <c r="A79" s="245" t="s">
        <v>87</v>
      </c>
      <c r="B79" s="53" t="s">
        <v>58</v>
      </c>
      <c r="C79" s="53" t="s">
        <v>62</v>
      </c>
      <c r="D79" s="53" t="s">
        <v>53</v>
      </c>
      <c r="E79" s="53" t="s">
        <v>177</v>
      </c>
      <c r="F79" s="53" t="s">
        <v>92</v>
      </c>
      <c r="G79" s="109" t="s">
        <v>178</v>
      </c>
      <c r="H79" s="109" t="s">
        <v>90</v>
      </c>
      <c r="I79" s="104"/>
      <c r="J79" s="105"/>
      <c r="K79" s="106"/>
    </row>
    <row r="80" spans="1:11" s="107" customFormat="1" ht="25.5" hidden="1">
      <c r="A80" s="260" t="s">
        <v>223</v>
      </c>
      <c r="B80" s="52" t="s">
        <v>58</v>
      </c>
      <c r="C80" s="52" t="s">
        <v>62</v>
      </c>
      <c r="D80" s="52" t="s">
        <v>53</v>
      </c>
      <c r="E80" s="52" t="s">
        <v>57</v>
      </c>
      <c r="F80" s="52" t="s">
        <v>81</v>
      </c>
      <c r="G80" s="190" t="s">
        <v>226</v>
      </c>
      <c r="H80" s="190"/>
      <c r="I80" s="191">
        <f>I81</f>
        <v>0</v>
      </c>
      <c r="J80" s="105"/>
      <c r="K80" s="106"/>
    </row>
    <row r="81" spans="1:11" s="107" customFormat="1" ht="24.75" customHeight="1" hidden="1">
      <c r="A81" s="245" t="s">
        <v>87</v>
      </c>
      <c r="B81" s="53" t="s">
        <v>58</v>
      </c>
      <c r="C81" s="53" t="s">
        <v>62</v>
      </c>
      <c r="D81" s="53" t="s">
        <v>53</v>
      </c>
      <c r="E81" s="53" t="s">
        <v>57</v>
      </c>
      <c r="F81" s="53" t="s">
        <v>81</v>
      </c>
      <c r="G81" s="109" t="s">
        <v>226</v>
      </c>
      <c r="H81" s="109" t="s">
        <v>90</v>
      </c>
      <c r="I81" s="104"/>
      <c r="J81" s="105"/>
      <c r="K81" s="106"/>
    </row>
    <row r="82" spans="1:11" s="43" customFormat="1" ht="12.75" customHeight="1">
      <c r="A82" s="254" t="s">
        <v>66</v>
      </c>
      <c r="B82" s="52" t="s">
        <v>58</v>
      </c>
      <c r="C82" s="52" t="s">
        <v>62</v>
      </c>
      <c r="D82" s="52" t="s">
        <v>55</v>
      </c>
      <c r="E82" s="52"/>
      <c r="F82" s="52"/>
      <c r="G82" s="52"/>
      <c r="H82" s="52"/>
      <c r="I82" s="95">
        <f>I83</f>
        <v>6573.7</v>
      </c>
      <c r="J82" s="65"/>
      <c r="K82" s="45"/>
    </row>
    <row r="83" spans="1:11" s="43" customFormat="1" ht="25.5">
      <c r="A83" s="256" t="s">
        <v>93</v>
      </c>
      <c r="B83" s="52" t="s">
        <v>58</v>
      </c>
      <c r="C83" s="71" t="s">
        <v>62</v>
      </c>
      <c r="D83" s="71" t="s">
        <v>55</v>
      </c>
      <c r="E83" s="71" t="s">
        <v>97</v>
      </c>
      <c r="F83" s="71" t="s">
        <v>80</v>
      </c>
      <c r="G83" s="52"/>
      <c r="H83" s="52"/>
      <c r="I83" s="95">
        <f>I84</f>
        <v>6573.7</v>
      </c>
      <c r="J83" s="65"/>
      <c r="K83" s="45"/>
    </row>
    <row r="84" spans="1:11" s="43" customFormat="1" ht="25.5">
      <c r="A84" s="257" t="s">
        <v>94</v>
      </c>
      <c r="B84" s="52" t="s">
        <v>58</v>
      </c>
      <c r="C84" s="71" t="s">
        <v>62</v>
      </c>
      <c r="D84" s="71" t="s">
        <v>55</v>
      </c>
      <c r="E84" s="71" t="s">
        <v>97</v>
      </c>
      <c r="F84" s="71" t="s">
        <v>81</v>
      </c>
      <c r="G84" s="52"/>
      <c r="H84" s="52"/>
      <c r="I84" s="95">
        <f>I86+I90</f>
        <v>6573.7</v>
      </c>
      <c r="J84" s="65"/>
      <c r="K84" s="45"/>
    </row>
    <row r="85" spans="1:11" s="43" customFormat="1" ht="23.25" customHeight="1">
      <c r="A85" s="440" t="s">
        <v>360</v>
      </c>
      <c r="B85" s="52" t="s">
        <v>58</v>
      </c>
      <c r="C85" s="71" t="s">
        <v>62</v>
      </c>
      <c r="D85" s="71" t="s">
        <v>55</v>
      </c>
      <c r="E85" s="71" t="s">
        <v>97</v>
      </c>
      <c r="F85" s="71" t="s">
        <v>81</v>
      </c>
      <c r="G85" s="52" t="s">
        <v>359</v>
      </c>
      <c r="H85" s="52"/>
      <c r="I85" s="95">
        <f>I86+I91</f>
        <v>6573.7</v>
      </c>
      <c r="J85" s="65"/>
      <c r="K85" s="45"/>
    </row>
    <row r="86" spans="1:11" s="43" customFormat="1" ht="12.75" customHeight="1">
      <c r="A86" s="271" t="s">
        <v>348</v>
      </c>
      <c r="B86" s="52" t="s">
        <v>58</v>
      </c>
      <c r="C86" s="71" t="s">
        <v>62</v>
      </c>
      <c r="D86" s="71" t="s">
        <v>55</v>
      </c>
      <c r="E86" s="71" t="s">
        <v>97</v>
      </c>
      <c r="F86" s="71" t="s">
        <v>81</v>
      </c>
      <c r="G86" s="71" t="s">
        <v>331</v>
      </c>
      <c r="H86" s="71"/>
      <c r="I86" s="95">
        <f>I87+I88+I89</f>
        <v>1768.4333299999998</v>
      </c>
      <c r="J86" s="65"/>
      <c r="K86" s="45"/>
    </row>
    <row r="87" spans="1:11" s="43" customFormat="1" ht="26.25">
      <c r="A87" s="245" t="s">
        <v>101</v>
      </c>
      <c r="B87" s="53" t="s">
        <v>58</v>
      </c>
      <c r="C87" s="72" t="s">
        <v>62</v>
      </c>
      <c r="D87" s="72" t="s">
        <v>55</v>
      </c>
      <c r="E87" s="72" t="s">
        <v>97</v>
      </c>
      <c r="F87" s="72" t="s">
        <v>81</v>
      </c>
      <c r="G87" s="72" t="s">
        <v>331</v>
      </c>
      <c r="H87" s="72" t="s">
        <v>103</v>
      </c>
      <c r="I87" s="96">
        <f>роспись!J127</f>
        <v>400</v>
      </c>
      <c r="J87" s="62"/>
      <c r="K87" s="45"/>
    </row>
    <row r="88" spans="1:11" ht="26.25">
      <c r="A88" s="245" t="s">
        <v>87</v>
      </c>
      <c r="B88" s="53" t="s">
        <v>58</v>
      </c>
      <c r="C88" s="72" t="s">
        <v>62</v>
      </c>
      <c r="D88" s="72" t="s">
        <v>55</v>
      </c>
      <c r="E88" s="72" t="s">
        <v>97</v>
      </c>
      <c r="F88" s="72" t="s">
        <v>81</v>
      </c>
      <c r="G88" s="72" t="s">
        <v>331</v>
      </c>
      <c r="H88" s="72" t="s">
        <v>90</v>
      </c>
      <c r="I88" s="96">
        <f>роспись!J131</f>
        <v>838.33333</v>
      </c>
      <c r="J88" s="62"/>
      <c r="K88" s="44"/>
    </row>
    <row r="89" spans="1:11" ht="26.25">
      <c r="A89" s="70" t="s">
        <v>367</v>
      </c>
      <c r="B89" s="53" t="s">
        <v>58</v>
      </c>
      <c r="C89" s="72" t="s">
        <v>62</v>
      </c>
      <c r="D89" s="72" t="s">
        <v>55</v>
      </c>
      <c r="E89" s="72" t="s">
        <v>97</v>
      </c>
      <c r="F89" s="72" t="s">
        <v>81</v>
      </c>
      <c r="G89" s="72" t="s">
        <v>331</v>
      </c>
      <c r="H89" s="72" t="s">
        <v>107</v>
      </c>
      <c r="I89" s="96">
        <f>роспись!J135</f>
        <v>530.1</v>
      </c>
      <c r="J89" s="62"/>
      <c r="K89" s="44"/>
    </row>
    <row r="90" spans="1:11" ht="51.75">
      <c r="A90" s="406" t="s">
        <v>364</v>
      </c>
      <c r="B90" s="53" t="s">
        <v>58</v>
      </c>
      <c r="C90" s="72" t="s">
        <v>62</v>
      </c>
      <c r="D90" s="72" t="s">
        <v>55</v>
      </c>
      <c r="E90" s="72" t="s">
        <v>97</v>
      </c>
      <c r="F90" s="72" t="s">
        <v>81</v>
      </c>
      <c r="G90" s="72" t="s">
        <v>361</v>
      </c>
      <c r="H90" s="72"/>
      <c r="I90" s="95">
        <f>I91</f>
        <v>4805.26667</v>
      </c>
      <c r="J90" s="62"/>
      <c r="K90" s="44"/>
    </row>
    <row r="91" spans="1:11" ht="39">
      <c r="A91" s="406" t="s">
        <v>365</v>
      </c>
      <c r="B91" s="53" t="s">
        <v>58</v>
      </c>
      <c r="C91" s="72" t="s">
        <v>62</v>
      </c>
      <c r="D91" s="72" t="s">
        <v>55</v>
      </c>
      <c r="E91" s="72" t="s">
        <v>97</v>
      </c>
      <c r="F91" s="72" t="s">
        <v>81</v>
      </c>
      <c r="G91" s="72" t="s">
        <v>337</v>
      </c>
      <c r="H91" s="72"/>
      <c r="I91" s="96">
        <f>I92</f>
        <v>4805.26667</v>
      </c>
      <c r="J91" s="62"/>
      <c r="K91" s="44"/>
    </row>
    <row r="92" spans="1:11" ht="25.5">
      <c r="A92" s="259" t="s">
        <v>105</v>
      </c>
      <c r="B92" s="53" t="s">
        <v>58</v>
      </c>
      <c r="C92" s="72" t="s">
        <v>62</v>
      </c>
      <c r="D92" s="72" t="s">
        <v>55</v>
      </c>
      <c r="E92" s="72" t="s">
        <v>97</v>
      </c>
      <c r="F92" s="72" t="s">
        <v>81</v>
      </c>
      <c r="G92" s="72" t="s">
        <v>337</v>
      </c>
      <c r="H92" s="72" t="s">
        <v>104</v>
      </c>
      <c r="I92" s="96">
        <f>роспись!J139</f>
        <v>4805.26667</v>
      </c>
      <c r="J92" s="62"/>
      <c r="K92" s="44"/>
    </row>
    <row r="93" spans="1:11" s="43" customFormat="1" ht="25.5" hidden="1">
      <c r="A93" s="260" t="s">
        <v>221</v>
      </c>
      <c r="B93" s="52" t="s">
        <v>58</v>
      </c>
      <c r="C93" s="71" t="s">
        <v>62</v>
      </c>
      <c r="D93" s="71" t="s">
        <v>55</v>
      </c>
      <c r="E93" s="71" t="s">
        <v>57</v>
      </c>
      <c r="F93" s="71" t="s">
        <v>80</v>
      </c>
      <c r="G93" s="71"/>
      <c r="H93" s="71"/>
      <c r="I93" s="95">
        <f>I94</f>
        <v>0</v>
      </c>
      <c r="J93" s="65"/>
      <c r="K93" s="45"/>
    </row>
    <row r="94" spans="1:11" ht="54" hidden="1">
      <c r="A94" s="272" t="s">
        <v>222</v>
      </c>
      <c r="B94" s="53" t="s">
        <v>58</v>
      </c>
      <c r="C94" s="72" t="s">
        <v>62</v>
      </c>
      <c r="D94" s="72" t="s">
        <v>55</v>
      </c>
      <c r="E94" s="72" t="s">
        <v>57</v>
      </c>
      <c r="F94" s="72" t="s">
        <v>81</v>
      </c>
      <c r="G94" s="72"/>
      <c r="H94" s="72"/>
      <c r="I94" s="96">
        <f>I96+I98</f>
        <v>0</v>
      </c>
      <c r="J94" s="62"/>
      <c r="K94" s="44"/>
    </row>
    <row r="95" spans="1:11" ht="15.75" customHeight="1" hidden="1">
      <c r="A95" s="259" t="s">
        <v>223</v>
      </c>
      <c r="B95" s="53" t="s">
        <v>58</v>
      </c>
      <c r="C95" s="72" t="s">
        <v>62</v>
      </c>
      <c r="D95" s="72" t="s">
        <v>55</v>
      </c>
      <c r="E95" s="72" t="s">
        <v>57</v>
      </c>
      <c r="F95" s="72" t="s">
        <v>81</v>
      </c>
      <c r="G95" s="72" t="s">
        <v>225</v>
      </c>
      <c r="H95" s="72"/>
      <c r="I95" s="96">
        <f>I96</f>
        <v>0</v>
      </c>
      <c r="J95" s="62"/>
      <c r="K95" s="44"/>
    </row>
    <row r="96" spans="1:11" ht="15.75" customHeight="1" hidden="1">
      <c r="A96" s="259" t="s">
        <v>224</v>
      </c>
      <c r="B96" s="53" t="s">
        <v>58</v>
      </c>
      <c r="C96" s="72" t="s">
        <v>62</v>
      </c>
      <c r="D96" s="72" t="s">
        <v>55</v>
      </c>
      <c r="E96" s="72" t="s">
        <v>57</v>
      </c>
      <c r="F96" s="72" t="s">
        <v>81</v>
      </c>
      <c r="G96" s="72" t="s">
        <v>178</v>
      </c>
      <c r="H96" s="72"/>
      <c r="I96" s="96">
        <f>I97</f>
        <v>0</v>
      </c>
      <c r="J96" s="62"/>
      <c r="K96" s="44"/>
    </row>
    <row r="97" spans="1:11" ht="15.75" customHeight="1" hidden="1">
      <c r="A97" s="267" t="s">
        <v>106</v>
      </c>
      <c r="B97" s="53" t="s">
        <v>58</v>
      </c>
      <c r="C97" s="72" t="s">
        <v>62</v>
      </c>
      <c r="D97" s="72" t="s">
        <v>55</v>
      </c>
      <c r="E97" s="72" t="s">
        <v>57</v>
      </c>
      <c r="F97" s="72" t="s">
        <v>81</v>
      </c>
      <c r="G97" s="72" t="s">
        <v>178</v>
      </c>
      <c r="H97" s="72" t="s">
        <v>107</v>
      </c>
      <c r="I97" s="96"/>
      <c r="J97" s="62"/>
      <c r="K97" s="44"/>
    </row>
    <row r="98" spans="1:11" ht="51" hidden="1">
      <c r="A98" s="259" t="s">
        <v>229</v>
      </c>
      <c r="B98" s="53" t="s">
        <v>58</v>
      </c>
      <c r="C98" s="72" t="s">
        <v>62</v>
      </c>
      <c r="D98" s="72" t="s">
        <v>55</v>
      </c>
      <c r="E98" s="72" t="s">
        <v>57</v>
      </c>
      <c r="F98" s="72" t="s">
        <v>81</v>
      </c>
      <c r="G98" s="72" t="s">
        <v>226</v>
      </c>
      <c r="H98" s="72"/>
      <c r="I98" s="96">
        <f>I99</f>
        <v>0</v>
      </c>
      <c r="J98" s="62"/>
      <c r="K98" s="44"/>
    </row>
    <row r="99" spans="1:11" ht="25.5" hidden="1">
      <c r="A99" s="267" t="s">
        <v>106</v>
      </c>
      <c r="B99" s="53" t="s">
        <v>58</v>
      </c>
      <c r="C99" s="72" t="s">
        <v>62</v>
      </c>
      <c r="D99" s="72" t="s">
        <v>55</v>
      </c>
      <c r="E99" s="72" t="s">
        <v>57</v>
      </c>
      <c r="F99" s="72" t="s">
        <v>81</v>
      </c>
      <c r="G99" s="72" t="s">
        <v>226</v>
      </c>
      <c r="H99" s="72" t="s">
        <v>107</v>
      </c>
      <c r="I99" s="96"/>
      <c r="J99" s="62"/>
      <c r="K99" s="44"/>
    </row>
    <row r="100" spans="1:11" s="43" customFormat="1" ht="12.75" customHeight="1">
      <c r="A100" s="260" t="s">
        <v>67</v>
      </c>
      <c r="B100" s="52" t="s">
        <v>58</v>
      </c>
      <c r="C100" s="52" t="s">
        <v>62</v>
      </c>
      <c r="D100" s="52" t="s">
        <v>68</v>
      </c>
      <c r="E100" s="52"/>
      <c r="F100" s="52"/>
      <c r="G100" s="52"/>
      <c r="H100" s="52"/>
      <c r="I100" s="93">
        <f>I101</f>
        <v>14715.8861</v>
      </c>
      <c r="J100" s="65"/>
      <c r="K100" s="45"/>
    </row>
    <row r="101" spans="1:11" s="43" customFormat="1" ht="25.5">
      <c r="A101" s="256" t="s">
        <v>93</v>
      </c>
      <c r="B101" s="52" t="s">
        <v>58</v>
      </c>
      <c r="C101" s="52" t="s">
        <v>62</v>
      </c>
      <c r="D101" s="52" t="s">
        <v>68</v>
      </c>
      <c r="E101" s="52" t="s">
        <v>97</v>
      </c>
      <c r="F101" s="52" t="s">
        <v>80</v>
      </c>
      <c r="G101" s="52"/>
      <c r="H101" s="52"/>
      <c r="I101" s="93">
        <f>I102</f>
        <v>14715.8861</v>
      </c>
      <c r="J101" s="65"/>
      <c r="K101" s="45"/>
    </row>
    <row r="102" spans="1:11" s="43" customFormat="1" ht="25.5">
      <c r="A102" s="257" t="s">
        <v>94</v>
      </c>
      <c r="B102" s="52" t="s">
        <v>58</v>
      </c>
      <c r="C102" s="52" t="s">
        <v>62</v>
      </c>
      <c r="D102" s="52" t="s">
        <v>68</v>
      </c>
      <c r="E102" s="52" t="s">
        <v>97</v>
      </c>
      <c r="F102" s="52" t="s">
        <v>81</v>
      </c>
      <c r="G102" s="52"/>
      <c r="H102" s="52"/>
      <c r="I102" s="93">
        <f>роспись!J152</f>
        <v>14715.8861</v>
      </c>
      <c r="J102" s="65"/>
      <c r="K102" s="45"/>
    </row>
    <row r="103" spans="1:11" s="43" customFormat="1" ht="15.75">
      <c r="A103" s="255" t="s">
        <v>349</v>
      </c>
      <c r="B103" s="52" t="s">
        <v>58</v>
      </c>
      <c r="C103" s="52" t="s">
        <v>62</v>
      </c>
      <c r="D103" s="52" t="s">
        <v>68</v>
      </c>
      <c r="E103" s="52" t="s">
        <v>97</v>
      </c>
      <c r="F103" s="52" t="s">
        <v>81</v>
      </c>
      <c r="G103" s="52" t="s">
        <v>332</v>
      </c>
      <c r="H103" s="52"/>
      <c r="I103" s="93">
        <f>I104+I107+I109</f>
        <v>14715.8861</v>
      </c>
      <c r="J103" s="65"/>
      <c r="K103" s="45"/>
    </row>
    <row r="104" spans="1:11" s="43" customFormat="1" ht="12.75" customHeight="1">
      <c r="A104" s="261" t="s">
        <v>69</v>
      </c>
      <c r="B104" s="52" t="s">
        <v>58</v>
      </c>
      <c r="C104" s="52" t="s">
        <v>62</v>
      </c>
      <c r="D104" s="52" t="s">
        <v>68</v>
      </c>
      <c r="E104" s="52" t="s">
        <v>97</v>
      </c>
      <c r="F104" s="52" t="s">
        <v>81</v>
      </c>
      <c r="G104" s="52" t="s">
        <v>333</v>
      </c>
      <c r="H104" s="52"/>
      <c r="I104" s="93">
        <f>I105+I106</f>
        <v>6535.7</v>
      </c>
      <c r="J104" s="65"/>
      <c r="K104" s="45"/>
    </row>
    <row r="105" spans="1:11" ht="26.25">
      <c r="A105" s="245" t="s">
        <v>87</v>
      </c>
      <c r="B105" s="53" t="s">
        <v>58</v>
      </c>
      <c r="C105" s="53" t="s">
        <v>62</v>
      </c>
      <c r="D105" s="53" t="s">
        <v>68</v>
      </c>
      <c r="E105" s="53" t="s">
        <v>97</v>
      </c>
      <c r="F105" s="53" t="s">
        <v>81</v>
      </c>
      <c r="G105" s="53" t="s">
        <v>333</v>
      </c>
      <c r="H105" s="53" t="s">
        <v>90</v>
      </c>
      <c r="I105" s="94">
        <f>роспись!J155</f>
        <v>4635.7</v>
      </c>
      <c r="J105" s="62"/>
      <c r="K105" s="44"/>
    </row>
    <row r="106" spans="1:11" ht="26.25">
      <c r="A106" s="263" t="s">
        <v>106</v>
      </c>
      <c r="B106" s="53" t="s">
        <v>58</v>
      </c>
      <c r="C106" s="53" t="s">
        <v>62</v>
      </c>
      <c r="D106" s="53" t="s">
        <v>68</v>
      </c>
      <c r="E106" s="53" t="s">
        <v>97</v>
      </c>
      <c r="F106" s="53" t="s">
        <v>81</v>
      </c>
      <c r="G106" s="53" t="s">
        <v>333</v>
      </c>
      <c r="H106" s="53" t="s">
        <v>107</v>
      </c>
      <c r="I106" s="96">
        <f>роспись!J159</f>
        <v>1900</v>
      </c>
      <c r="J106" s="62"/>
      <c r="K106" s="44"/>
    </row>
    <row r="107" spans="1:11" s="43" customFormat="1" ht="12.75" customHeight="1">
      <c r="A107" s="261" t="s">
        <v>70</v>
      </c>
      <c r="B107" s="52" t="s">
        <v>58</v>
      </c>
      <c r="C107" s="52" t="s">
        <v>62</v>
      </c>
      <c r="D107" s="52" t="s">
        <v>68</v>
      </c>
      <c r="E107" s="52" t="s">
        <v>97</v>
      </c>
      <c r="F107" s="52" t="s">
        <v>81</v>
      </c>
      <c r="G107" s="52" t="s">
        <v>334</v>
      </c>
      <c r="H107" s="52"/>
      <c r="I107" s="93">
        <f>роспись!J161</f>
        <v>1995</v>
      </c>
      <c r="J107" s="65"/>
      <c r="K107" s="45"/>
    </row>
    <row r="108" spans="1:11" ht="25.5">
      <c r="A108" s="259" t="s">
        <v>105</v>
      </c>
      <c r="B108" s="53" t="s">
        <v>58</v>
      </c>
      <c r="C108" s="53" t="s">
        <v>62</v>
      </c>
      <c r="D108" s="53" t="s">
        <v>68</v>
      </c>
      <c r="E108" s="53" t="s">
        <v>97</v>
      </c>
      <c r="F108" s="53" t="s">
        <v>81</v>
      </c>
      <c r="G108" s="53" t="s">
        <v>334</v>
      </c>
      <c r="H108" s="53" t="s">
        <v>104</v>
      </c>
      <c r="I108" s="96">
        <f>роспись!J163</f>
        <v>1995</v>
      </c>
      <c r="J108" s="62"/>
      <c r="K108" s="44"/>
    </row>
    <row r="109" spans="1:11" s="43" customFormat="1" ht="15.75">
      <c r="A109" s="273" t="s">
        <v>350</v>
      </c>
      <c r="B109" s="52" t="s">
        <v>58</v>
      </c>
      <c r="C109" s="68" t="s">
        <v>62</v>
      </c>
      <c r="D109" s="68" t="s">
        <v>68</v>
      </c>
      <c r="E109" s="52" t="s">
        <v>97</v>
      </c>
      <c r="F109" s="52" t="s">
        <v>81</v>
      </c>
      <c r="G109" s="68" t="s">
        <v>335</v>
      </c>
      <c r="H109" s="68"/>
      <c r="I109" s="93">
        <f>I111+I112</f>
        <v>6185.1861</v>
      </c>
      <c r="J109" s="65"/>
      <c r="K109" s="45"/>
    </row>
    <row r="110" spans="1:11" ht="15.75" customHeight="1" hidden="1">
      <c r="A110" s="245" t="s">
        <v>101</v>
      </c>
      <c r="B110" s="53" t="s">
        <v>58</v>
      </c>
      <c r="C110" s="69" t="s">
        <v>62</v>
      </c>
      <c r="D110" s="69" t="s">
        <v>68</v>
      </c>
      <c r="E110" s="53" t="s">
        <v>97</v>
      </c>
      <c r="F110" s="53" t="s">
        <v>81</v>
      </c>
      <c r="G110" s="69" t="s">
        <v>108</v>
      </c>
      <c r="H110" s="69" t="s">
        <v>103</v>
      </c>
      <c r="I110" s="94"/>
      <c r="J110" s="62"/>
      <c r="K110" s="44"/>
    </row>
    <row r="111" spans="1:11" ht="26.25">
      <c r="A111" s="245" t="s">
        <v>87</v>
      </c>
      <c r="B111" s="53" t="s">
        <v>58</v>
      </c>
      <c r="C111" s="69" t="s">
        <v>62</v>
      </c>
      <c r="D111" s="69" t="s">
        <v>68</v>
      </c>
      <c r="E111" s="53" t="s">
        <v>97</v>
      </c>
      <c r="F111" s="53" t="s">
        <v>81</v>
      </c>
      <c r="G111" s="69" t="s">
        <v>335</v>
      </c>
      <c r="H111" s="69" t="s">
        <v>90</v>
      </c>
      <c r="I111" s="94">
        <f>роспись!J167</f>
        <v>2540.1861</v>
      </c>
      <c r="J111" s="62"/>
      <c r="K111" s="44"/>
    </row>
    <row r="112" spans="1:11" ht="25.5">
      <c r="A112" s="259" t="s">
        <v>105</v>
      </c>
      <c r="B112" s="53" t="s">
        <v>58</v>
      </c>
      <c r="C112" s="69" t="s">
        <v>62</v>
      </c>
      <c r="D112" s="69" t="s">
        <v>68</v>
      </c>
      <c r="E112" s="53" t="s">
        <v>97</v>
      </c>
      <c r="F112" s="53" t="s">
        <v>81</v>
      </c>
      <c r="G112" s="69" t="s">
        <v>335</v>
      </c>
      <c r="H112" s="69" t="s">
        <v>104</v>
      </c>
      <c r="I112" s="94">
        <f>роспись!J172</f>
        <v>3645</v>
      </c>
      <c r="J112" s="62"/>
      <c r="K112" s="44"/>
    </row>
    <row r="113" spans="1:11" ht="15.75">
      <c r="A113" s="468" t="s">
        <v>375</v>
      </c>
      <c r="B113" s="52" t="s">
        <v>58</v>
      </c>
      <c r="C113" s="68" t="s">
        <v>373</v>
      </c>
      <c r="D113" s="68" t="s">
        <v>374</v>
      </c>
      <c r="E113" s="53"/>
      <c r="F113" s="53"/>
      <c r="G113" s="69"/>
      <c r="H113" s="69"/>
      <c r="I113" s="93">
        <f aca="true" t="shared" si="0" ref="I113:I118">I114</f>
        <v>10</v>
      </c>
      <c r="J113" s="62"/>
      <c r="K113" s="44"/>
    </row>
    <row r="114" spans="1:11" ht="15.75">
      <c r="A114" s="209" t="s">
        <v>376</v>
      </c>
      <c r="B114" s="110" t="s">
        <v>58</v>
      </c>
      <c r="C114" s="170" t="s">
        <v>373</v>
      </c>
      <c r="D114" s="170" t="s">
        <v>62</v>
      </c>
      <c r="E114" s="170"/>
      <c r="F114" s="110"/>
      <c r="G114" s="170"/>
      <c r="H114" s="170"/>
      <c r="I114" s="93">
        <f t="shared" si="0"/>
        <v>10</v>
      </c>
      <c r="J114" s="62"/>
      <c r="K114" s="44"/>
    </row>
    <row r="115" spans="1:11" ht="25.5">
      <c r="A115" s="279" t="s">
        <v>93</v>
      </c>
      <c r="B115" s="53" t="s">
        <v>58</v>
      </c>
      <c r="C115" s="69" t="s">
        <v>373</v>
      </c>
      <c r="D115" s="69" t="s">
        <v>62</v>
      </c>
      <c r="E115" s="69" t="s">
        <v>97</v>
      </c>
      <c r="F115" s="53" t="s">
        <v>80</v>
      </c>
      <c r="G115" s="69"/>
      <c r="H115" s="69"/>
      <c r="I115" s="93">
        <f t="shared" si="0"/>
        <v>10</v>
      </c>
      <c r="J115" s="62"/>
      <c r="K115" s="44"/>
    </row>
    <row r="116" spans="1:11" ht="25.5">
      <c r="A116" s="278" t="s">
        <v>94</v>
      </c>
      <c r="B116" s="53" t="s">
        <v>58</v>
      </c>
      <c r="C116" s="69" t="s">
        <v>373</v>
      </c>
      <c r="D116" s="69" t="s">
        <v>62</v>
      </c>
      <c r="E116" s="69" t="s">
        <v>97</v>
      </c>
      <c r="F116" s="53" t="s">
        <v>81</v>
      </c>
      <c r="G116" s="69"/>
      <c r="H116" s="69"/>
      <c r="I116" s="93">
        <f t="shared" si="0"/>
        <v>10</v>
      </c>
      <c r="J116" s="62"/>
      <c r="K116" s="44"/>
    </row>
    <row r="117" spans="1:11" ht="22.5" customHeight="1">
      <c r="A117" s="306" t="s">
        <v>360</v>
      </c>
      <c r="B117" s="52" t="s">
        <v>58</v>
      </c>
      <c r="C117" s="68" t="s">
        <v>373</v>
      </c>
      <c r="D117" s="68" t="s">
        <v>62</v>
      </c>
      <c r="E117" s="68" t="s">
        <v>97</v>
      </c>
      <c r="F117" s="52" t="s">
        <v>81</v>
      </c>
      <c r="G117" s="68" t="s">
        <v>359</v>
      </c>
      <c r="H117" s="69"/>
      <c r="I117" s="94">
        <f t="shared" si="0"/>
        <v>10</v>
      </c>
      <c r="J117" s="62"/>
      <c r="K117" s="44"/>
    </row>
    <row r="118" spans="1:11" ht="15.75" customHeight="1">
      <c r="A118" s="54" t="s">
        <v>378</v>
      </c>
      <c r="B118" s="53" t="s">
        <v>58</v>
      </c>
      <c r="C118" s="69" t="s">
        <v>373</v>
      </c>
      <c r="D118" s="69" t="s">
        <v>62</v>
      </c>
      <c r="E118" s="69" t="s">
        <v>97</v>
      </c>
      <c r="F118" s="53" t="s">
        <v>81</v>
      </c>
      <c r="G118" s="69" t="s">
        <v>377</v>
      </c>
      <c r="H118" s="69"/>
      <c r="I118" s="94">
        <f t="shared" si="0"/>
        <v>10</v>
      </c>
      <c r="J118" s="62"/>
      <c r="K118" s="44"/>
    </row>
    <row r="119" spans="1:11" ht="24.75" customHeight="1">
      <c r="A119" s="150" t="s">
        <v>87</v>
      </c>
      <c r="B119" s="143" t="s">
        <v>58</v>
      </c>
      <c r="C119" s="154" t="s">
        <v>373</v>
      </c>
      <c r="D119" s="154" t="s">
        <v>62</v>
      </c>
      <c r="E119" s="154" t="s">
        <v>97</v>
      </c>
      <c r="F119" s="143" t="s">
        <v>81</v>
      </c>
      <c r="G119" s="154" t="s">
        <v>377</v>
      </c>
      <c r="H119" s="154" t="s">
        <v>90</v>
      </c>
      <c r="I119" s="94">
        <f>роспись!J181</f>
        <v>10</v>
      </c>
      <c r="J119" s="62"/>
      <c r="K119" s="44"/>
    </row>
    <row r="120" spans="1:10" s="43" customFormat="1" ht="15.75">
      <c r="A120" s="274" t="s">
        <v>71</v>
      </c>
      <c r="B120" s="52" t="s">
        <v>58</v>
      </c>
      <c r="C120" s="73" t="s">
        <v>72</v>
      </c>
      <c r="D120" s="73"/>
      <c r="E120" s="73"/>
      <c r="F120" s="73"/>
      <c r="G120" s="73"/>
      <c r="H120" s="73"/>
      <c r="I120" s="90">
        <f aca="true" t="shared" si="1" ref="I120:I125">I121</f>
        <v>54.7</v>
      </c>
      <c r="J120" s="74"/>
    </row>
    <row r="121" spans="1:10" s="43" customFormat="1" ht="12.75" customHeight="1">
      <c r="A121" s="274" t="s">
        <v>73</v>
      </c>
      <c r="B121" s="52" t="s">
        <v>58</v>
      </c>
      <c r="C121" s="73" t="s">
        <v>72</v>
      </c>
      <c r="D121" s="73" t="s">
        <v>53</v>
      </c>
      <c r="E121" s="73"/>
      <c r="F121" s="73"/>
      <c r="G121" s="73"/>
      <c r="H121" s="73"/>
      <c r="I121" s="90">
        <f t="shared" si="1"/>
        <v>54.7</v>
      </c>
      <c r="J121" s="74"/>
    </row>
    <row r="122" spans="1:10" s="43" customFormat="1" ht="25.5">
      <c r="A122" s="256" t="s">
        <v>93</v>
      </c>
      <c r="B122" s="52" t="s">
        <v>58</v>
      </c>
      <c r="C122" s="68" t="s">
        <v>72</v>
      </c>
      <c r="D122" s="68" t="s">
        <v>53</v>
      </c>
      <c r="E122" s="68" t="s">
        <v>97</v>
      </c>
      <c r="F122" s="68" t="s">
        <v>80</v>
      </c>
      <c r="G122" s="75"/>
      <c r="H122" s="68"/>
      <c r="I122" s="90">
        <f t="shared" si="1"/>
        <v>54.7</v>
      </c>
      <c r="J122" s="74"/>
    </row>
    <row r="123" spans="1:10" s="43" customFormat="1" ht="25.5">
      <c r="A123" s="257" t="s">
        <v>94</v>
      </c>
      <c r="B123" s="52" t="s">
        <v>58</v>
      </c>
      <c r="C123" s="68" t="s">
        <v>72</v>
      </c>
      <c r="D123" s="68" t="s">
        <v>53</v>
      </c>
      <c r="E123" s="68" t="s">
        <v>97</v>
      </c>
      <c r="F123" s="68" t="s">
        <v>81</v>
      </c>
      <c r="G123" s="75"/>
      <c r="H123" s="68"/>
      <c r="I123" s="90">
        <f t="shared" si="1"/>
        <v>54.7</v>
      </c>
      <c r="J123" s="74"/>
    </row>
    <row r="124" spans="1:10" s="43" customFormat="1" ht="25.5" customHeight="1">
      <c r="A124" s="255" t="s">
        <v>109</v>
      </c>
      <c r="B124" s="52" t="s">
        <v>58</v>
      </c>
      <c r="C124" s="68" t="s">
        <v>72</v>
      </c>
      <c r="D124" s="68" t="s">
        <v>53</v>
      </c>
      <c r="E124" s="68" t="s">
        <v>97</v>
      </c>
      <c r="F124" s="68" t="s">
        <v>81</v>
      </c>
      <c r="G124" s="242">
        <v>300</v>
      </c>
      <c r="H124" s="68"/>
      <c r="I124" s="90">
        <f t="shared" si="1"/>
        <v>54.7</v>
      </c>
      <c r="J124" s="74"/>
    </row>
    <row r="125" spans="1:10" s="43" customFormat="1" ht="15.75">
      <c r="A125" s="255" t="s">
        <v>110</v>
      </c>
      <c r="B125" s="52" t="s">
        <v>58</v>
      </c>
      <c r="C125" s="71" t="s">
        <v>72</v>
      </c>
      <c r="D125" s="71" t="s">
        <v>53</v>
      </c>
      <c r="E125" s="71" t="s">
        <v>97</v>
      </c>
      <c r="F125" s="71" t="s">
        <v>81</v>
      </c>
      <c r="G125" s="238">
        <v>301</v>
      </c>
      <c r="H125" s="71"/>
      <c r="I125" s="90">
        <f t="shared" si="1"/>
        <v>54.7</v>
      </c>
      <c r="J125" s="74"/>
    </row>
    <row r="126" spans="1:9" ht="26.25">
      <c r="A126" s="275" t="s">
        <v>111</v>
      </c>
      <c r="B126" s="53" t="s">
        <v>58</v>
      </c>
      <c r="C126" s="69" t="s">
        <v>72</v>
      </c>
      <c r="D126" s="69" t="s">
        <v>53</v>
      </c>
      <c r="E126" s="69" t="s">
        <v>97</v>
      </c>
      <c r="F126" s="69" t="s">
        <v>81</v>
      </c>
      <c r="G126" s="240">
        <v>301</v>
      </c>
      <c r="H126" s="69" t="s">
        <v>380</v>
      </c>
      <c r="I126" s="89">
        <f>роспись!J197</f>
        <v>54.7</v>
      </c>
    </row>
    <row r="127" spans="1:9" ht="12.75" customHeight="1" hidden="1">
      <c r="A127" s="258" t="s">
        <v>77</v>
      </c>
      <c r="B127" s="52"/>
      <c r="C127" s="68" t="s">
        <v>72</v>
      </c>
      <c r="D127" s="68" t="s">
        <v>68</v>
      </c>
      <c r="E127" s="68"/>
      <c r="F127" s="68"/>
      <c r="G127" s="75"/>
      <c r="H127" s="68"/>
      <c r="I127" s="226">
        <f>I135+I128</f>
        <v>208</v>
      </c>
    </row>
    <row r="128" spans="1:9" ht="12.75" customHeight="1" hidden="1">
      <c r="A128" s="273" t="s">
        <v>78</v>
      </c>
      <c r="B128" s="52" t="s">
        <v>58</v>
      </c>
      <c r="C128" s="68" t="s">
        <v>72</v>
      </c>
      <c r="D128" s="68" t="s">
        <v>68</v>
      </c>
      <c r="E128" s="68"/>
      <c r="F128" s="68"/>
      <c r="G128" s="75">
        <v>5058600</v>
      </c>
      <c r="H128" s="68"/>
      <c r="I128" s="226">
        <f>I129</f>
        <v>0</v>
      </c>
    </row>
    <row r="129" spans="1:9" ht="12.75" customHeight="1" hidden="1">
      <c r="A129" s="276" t="s">
        <v>74</v>
      </c>
      <c r="B129" s="53" t="s">
        <v>58</v>
      </c>
      <c r="C129" s="69" t="s">
        <v>72</v>
      </c>
      <c r="D129" s="69" t="s">
        <v>68</v>
      </c>
      <c r="E129" s="69"/>
      <c r="F129" s="69"/>
      <c r="G129" s="76">
        <v>5058600</v>
      </c>
      <c r="H129" s="69" t="s">
        <v>75</v>
      </c>
      <c r="I129" s="227">
        <f>I130</f>
        <v>0</v>
      </c>
    </row>
    <row r="130" spans="1:9" ht="12.75" customHeight="1" hidden="1">
      <c r="A130" s="276" t="s">
        <v>76</v>
      </c>
      <c r="B130" s="53" t="s">
        <v>58</v>
      </c>
      <c r="C130" s="69" t="s">
        <v>72</v>
      </c>
      <c r="D130" s="69" t="s">
        <v>68</v>
      </c>
      <c r="E130" s="69"/>
      <c r="F130" s="69"/>
      <c r="G130" s="76">
        <v>5058600</v>
      </c>
      <c r="H130" s="69" t="s">
        <v>75</v>
      </c>
      <c r="I130" s="227">
        <f>I131</f>
        <v>0</v>
      </c>
    </row>
    <row r="131" spans="1:9" ht="12.75" customHeight="1" hidden="1">
      <c r="A131" s="277" t="s">
        <v>79</v>
      </c>
      <c r="B131" s="53" t="s">
        <v>58</v>
      </c>
      <c r="C131" s="69" t="s">
        <v>72</v>
      </c>
      <c r="D131" s="69" t="s">
        <v>68</v>
      </c>
      <c r="E131" s="69"/>
      <c r="F131" s="69"/>
      <c r="G131" s="76">
        <v>5058600</v>
      </c>
      <c r="H131" s="69" t="s">
        <v>75</v>
      </c>
      <c r="I131" s="227"/>
    </row>
    <row r="132" spans="1:9" ht="14.25" customHeight="1">
      <c r="A132" s="292" t="s">
        <v>0</v>
      </c>
      <c r="B132" s="412" t="s">
        <v>58</v>
      </c>
      <c r="C132" s="412" t="s">
        <v>5</v>
      </c>
      <c r="D132" s="413"/>
      <c r="E132" s="413"/>
      <c r="F132" s="413"/>
      <c r="G132" s="413"/>
      <c r="H132" s="413"/>
      <c r="I132" s="414">
        <f aca="true" t="shared" si="2" ref="I132:I137">I133</f>
        <v>208</v>
      </c>
    </row>
    <row r="133" spans="1:9" ht="12.75" customHeight="1">
      <c r="A133" s="293" t="s">
        <v>344</v>
      </c>
      <c r="B133" s="412" t="s">
        <v>58</v>
      </c>
      <c r="C133" s="417" t="s">
        <v>5</v>
      </c>
      <c r="D133" s="417" t="s">
        <v>53</v>
      </c>
      <c r="E133" s="417"/>
      <c r="F133" s="417"/>
      <c r="G133" s="417"/>
      <c r="H133" s="417"/>
      <c r="I133" s="415">
        <f t="shared" si="2"/>
        <v>208</v>
      </c>
    </row>
    <row r="134" spans="1:9" ht="25.5" customHeight="1">
      <c r="A134" s="294" t="s">
        <v>93</v>
      </c>
      <c r="B134" s="417" t="s">
        <v>58</v>
      </c>
      <c r="C134" s="417" t="s">
        <v>5</v>
      </c>
      <c r="D134" s="417" t="s">
        <v>53</v>
      </c>
      <c r="E134" s="417" t="s">
        <v>97</v>
      </c>
      <c r="F134" s="417" t="s">
        <v>80</v>
      </c>
      <c r="G134" s="417"/>
      <c r="H134" s="417"/>
      <c r="I134" s="415">
        <f t="shared" si="2"/>
        <v>208</v>
      </c>
    </row>
    <row r="135" spans="1:9" ht="24.75" customHeight="1">
      <c r="A135" s="295" t="s">
        <v>94</v>
      </c>
      <c r="B135" s="412" t="s">
        <v>58</v>
      </c>
      <c r="C135" s="412" t="s">
        <v>5</v>
      </c>
      <c r="D135" s="412" t="s">
        <v>53</v>
      </c>
      <c r="E135" s="412" t="s">
        <v>97</v>
      </c>
      <c r="F135" s="412" t="s">
        <v>81</v>
      </c>
      <c r="G135" s="412"/>
      <c r="H135" s="412"/>
      <c r="I135" s="415">
        <f t="shared" si="2"/>
        <v>208</v>
      </c>
    </row>
    <row r="136" spans="1:9" ht="12.75" customHeight="1">
      <c r="A136" s="294" t="s">
        <v>342</v>
      </c>
      <c r="B136" s="412" t="s">
        <v>58</v>
      </c>
      <c r="C136" s="417" t="s">
        <v>5</v>
      </c>
      <c r="D136" s="417" t="s">
        <v>53</v>
      </c>
      <c r="E136" s="417" t="s">
        <v>97</v>
      </c>
      <c r="F136" s="417" t="s">
        <v>81</v>
      </c>
      <c r="G136" s="417" t="s">
        <v>341</v>
      </c>
      <c r="H136" s="417"/>
      <c r="I136" s="416">
        <f t="shared" si="2"/>
        <v>208</v>
      </c>
    </row>
    <row r="137" spans="1:9" ht="12.75" customHeight="1">
      <c r="A137" s="296" t="s">
        <v>345</v>
      </c>
      <c r="B137" s="412" t="s">
        <v>58</v>
      </c>
      <c r="C137" s="417" t="s">
        <v>5</v>
      </c>
      <c r="D137" s="417" t="s">
        <v>53</v>
      </c>
      <c r="E137" s="417" t="s">
        <v>97</v>
      </c>
      <c r="F137" s="417" t="s">
        <v>81</v>
      </c>
      <c r="G137" s="417" t="s">
        <v>362</v>
      </c>
      <c r="H137" s="417" t="s">
        <v>6</v>
      </c>
      <c r="I137" s="416">
        <f t="shared" si="2"/>
        <v>208</v>
      </c>
    </row>
    <row r="138" spans="1:9" ht="12.75" customHeight="1">
      <c r="A138" s="297" t="s">
        <v>346</v>
      </c>
      <c r="B138" s="417" t="s">
        <v>58</v>
      </c>
      <c r="C138" s="417" t="s">
        <v>5</v>
      </c>
      <c r="D138" s="417" t="s">
        <v>53</v>
      </c>
      <c r="E138" s="417" t="s">
        <v>97</v>
      </c>
      <c r="F138" s="417" t="s">
        <v>81</v>
      </c>
      <c r="G138" s="417" t="s">
        <v>362</v>
      </c>
      <c r="H138" s="417">
        <v>730</v>
      </c>
      <c r="I138" s="416">
        <f>роспись!J205</f>
        <v>208</v>
      </c>
    </row>
  </sheetData>
  <sheetProtection formatCells="0" formatColumns="0" formatRows="0" insertColumns="0" insertRows="0"/>
  <mergeCells count="7">
    <mergeCell ref="E9:G9"/>
    <mergeCell ref="A3:I3"/>
    <mergeCell ref="A2:I2"/>
    <mergeCell ref="A1:I1"/>
    <mergeCell ref="A5:I5"/>
    <mergeCell ref="A4:I4"/>
    <mergeCell ref="A7:I7"/>
  </mergeCells>
  <conditionalFormatting sqref="B120:B131 A98 A80:H81 A134:A135 A73:A96 A100:H119 A122:A123 Q40:X40 AK40:AR40 BE40:BL40 BY40:CF40 CS40:CZ40 DM40:DT40 EG40:EN40 FA40:FH40 FU40:GB40 GO40:GV40 HI40:HP40 B44:B51 A59:A67 A43:A44 A18:A33 B18:H44 A35 A38:A41 A47:A48 A50:A57 B46:H99">
    <cfRule type="expression" priority="1042" dxfId="1749" stopIfTrue="1">
      <formula>NA()</formula>
    </cfRule>
    <cfRule type="expression" priority="1043" dxfId="1750" stopIfTrue="1">
      <formula>"#REF!&lt;&gt;"""""</formula>
    </cfRule>
    <cfRule type="expression" priority="1044" dxfId="1751" stopIfTrue="1">
      <formula>NA()</formula>
    </cfRule>
  </conditionalFormatting>
  <conditionalFormatting sqref="A108 C108:I108 A110 A98 A87 F80:F81 A80 A134:A135 A82:A85 A101:A103 A122:A123 C54:I54 A54 A50 A62:A64 C45:I45 A31 F31:F33 A19:A22 A40:A41 A29 B18:B19 H11:I17 A10:G17 A45:A48 A56:A57">
    <cfRule type="expression" priority="1040" dxfId="1749" stopIfTrue="1">
      <formula>NA()</formula>
    </cfRule>
    <cfRule type="expression" priority="1041" dxfId="1750" stopIfTrue="1">
      <formula>NA()</formula>
    </cfRule>
  </conditionalFormatting>
  <conditionalFormatting sqref="G13:H17 A87:A91 A105 A110:A111 A73:A81 A12:A17 A134:A135 A38 A40:A41 A50:A53 A83:A85 A101:A103 A122:A126 A19:A35 A47:A48 A56:A57 A60:A67">
    <cfRule type="expression" priority="1037" dxfId="1749" stopIfTrue="1">
      <formula>$G12=""</formula>
    </cfRule>
    <cfRule type="expression" priority="1038" dxfId="1750" stopIfTrue="1">
      <formula>#REF!&lt;&gt;""</formula>
    </cfRule>
    <cfRule type="expression" priority="1039" dxfId="1751" stopIfTrue="1">
      <formula>AND($H12="",$G12&lt;&gt;"")</formula>
    </cfRule>
  </conditionalFormatting>
  <conditionalFormatting sqref="A36:A37 A42 A49 A58">
    <cfRule type="expression" priority="1053" dxfId="1749" stopIfTrue="1">
      <formula>$G36=""</formula>
    </cfRule>
    <cfRule type="expression" priority="1054" dxfId="1750" stopIfTrue="1">
      <formula>#REF!&lt;&gt;""</formula>
    </cfRule>
    <cfRule type="expression" priority="1055" dxfId="1751" stopIfTrue="1">
      <formula>AND($H36="",$G36&lt;&gt;"")</formula>
    </cfRule>
  </conditionalFormatting>
  <conditionalFormatting sqref="A85">
    <cfRule type="expression" priority="209" dxfId="1749" stopIfTrue="1">
      <formula>$G85=""</formula>
    </cfRule>
    <cfRule type="expression" priority="210" dxfId="1750" stopIfTrue="1">
      <formula>#REF!&lt;&gt;""</formula>
    </cfRule>
    <cfRule type="expression" priority="211" dxfId="1751" stopIfTrue="1">
      <formula>AND($H85="",$G85&lt;&gt;"")</formula>
    </cfRule>
  </conditionalFormatting>
  <conditionalFormatting sqref="A136">
    <cfRule type="expression" priority="207" dxfId="1749" stopIfTrue="1">
      <formula>NA()</formula>
    </cfRule>
    <cfRule type="expression" priority="208" dxfId="1750" stopIfTrue="1">
      <formula>NA()</formula>
    </cfRule>
  </conditionalFormatting>
  <conditionalFormatting sqref="A136">
    <cfRule type="expression" priority="204" dxfId="1749" stopIfTrue="1">
      <formula>$G136=""</formula>
    </cfRule>
    <cfRule type="expression" priority="205" dxfId="1750" stopIfTrue="1">
      <formula>#REF!&lt;&gt;""</formula>
    </cfRule>
    <cfRule type="expression" priority="206" dxfId="1751" stopIfTrue="1">
      <formula>AND($H136="",$G136&lt;&gt;"")</formula>
    </cfRule>
  </conditionalFormatting>
  <conditionalFormatting sqref="A136">
    <cfRule type="expression" priority="201" dxfId="1749" stopIfTrue="1">
      <formula>$G136=""</formula>
    </cfRule>
    <cfRule type="expression" priority="202" dxfId="1750" stopIfTrue="1">
      <formula>#REF!&lt;&gt;""</formula>
    </cfRule>
    <cfRule type="expression" priority="203" dxfId="1751" stopIfTrue="1">
      <formula>AND($H136="",$G136&lt;&gt;"")</formula>
    </cfRule>
  </conditionalFormatting>
  <conditionalFormatting sqref="A136">
    <cfRule type="expression" priority="198" dxfId="1749" stopIfTrue="1">
      <formula>$G136=""</formula>
    </cfRule>
    <cfRule type="expression" priority="199" dxfId="1750" stopIfTrue="1">
      <formula>#REF!&lt;&gt;""</formula>
    </cfRule>
    <cfRule type="expression" priority="200" dxfId="1751" stopIfTrue="1">
      <formula>AND($H136="",$G136&lt;&gt;"")</formula>
    </cfRule>
  </conditionalFormatting>
  <conditionalFormatting sqref="A136">
    <cfRule type="expression" priority="195" dxfId="1749" stopIfTrue="1">
      <formula>$G136=""</formula>
    </cfRule>
    <cfRule type="expression" priority="196" dxfId="1750" stopIfTrue="1">
      <formula>#REF!&lt;&gt;""</formula>
    </cfRule>
    <cfRule type="expression" priority="197" dxfId="1751" stopIfTrue="1">
      <formula>AND($H136="",$G136&lt;&gt;"")</formula>
    </cfRule>
  </conditionalFormatting>
  <conditionalFormatting sqref="A136">
    <cfRule type="expression" priority="192" dxfId="1749" stopIfTrue="1">
      <formula>$G136=""</formula>
    </cfRule>
    <cfRule type="expression" priority="193" dxfId="1750" stopIfTrue="1">
      <formula>#REF!&lt;&gt;""</formula>
    </cfRule>
    <cfRule type="expression" priority="194" dxfId="1751" stopIfTrue="1">
      <formula>AND($H136="",$G136&lt;&gt;"")</formula>
    </cfRule>
  </conditionalFormatting>
  <conditionalFormatting sqref="A136">
    <cfRule type="expression" priority="189" dxfId="1749" stopIfTrue="1">
      <formula>$G136=""</formula>
    </cfRule>
    <cfRule type="expression" priority="190" dxfId="1750" stopIfTrue="1">
      <formula>#REF!&lt;&gt;""</formula>
    </cfRule>
    <cfRule type="expression" priority="191" dxfId="1751" stopIfTrue="1">
      <formula>AND($H136="",$G136&lt;&gt;"")</formula>
    </cfRule>
  </conditionalFormatting>
  <conditionalFormatting sqref="A136">
    <cfRule type="expression" priority="186" dxfId="1749" stopIfTrue="1">
      <formula>$G136=""</formula>
    </cfRule>
    <cfRule type="expression" priority="187" dxfId="1750" stopIfTrue="1">
      <formula>#REF!&lt;&gt;""</formula>
    </cfRule>
    <cfRule type="expression" priority="188" dxfId="1751" stopIfTrue="1">
      <formula>AND($H136="",$G136&lt;&gt;"")</formula>
    </cfRule>
  </conditionalFormatting>
  <conditionalFormatting sqref="A90">
    <cfRule type="expression" priority="183" dxfId="1749" stopIfTrue="1">
      <formula>NA()</formula>
    </cfRule>
    <cfRule type="expression" priority="184" dxfId="1750" stopIfTrue="1">
      <formula>"#REF!&lt;&gt;"""""</formula>
    </cfRule>
    <cfRule type="expression" priority="185" dxfId="1751" stopIfTrue="1">
      <formula>NA()</formula>
    </cfRule>
  </conditionalFormatting>
  <conditionalFormatting sqref="A90">
    <cfRule type="expression" priority="180" dxfId="1749" stopIfTrue="1">
      <formula>$G90=""</formula>
    </cfRule>
    <cfRule type="expression" priority="181" dxfId="1750" stopIfTrue="1">
      <formula>#REF!&lt;&gt;""</formula>
    </cfRule>
    <cfRule type="expression" priority="182" dxfId="1751" stopIfTrue="1">
      <formula>AND($H90="",$G90&lt;&gt;"")</formula>
    </cfRule>
  </conditionalFormatting>
  <conditionalFormatting sqref="A90:A91">
    <cfRule type="expression" priority="177" dxfId="1749" stopIfTrue="1">
      <formula>NA()</formula>
    </cfRule>
    <cfRule type="expression" priority="178" dxfId="1750" stopIfTrue="1">
      <formula>"#REF!&lt;&gt;"""""</formula>
    </cfRule>
    <cfRule type="expression" priority="179" dxfId="1751" stopIfTrue="1">
      <formula>NA()</formula>
    </cfRule>
  </conditionalFormatting>
  <conditionalFormatting sqref="A90:A91">
    <cfRule type="expression" priority="174" dxfId="1749" stopIfTrue="1">
      <formula>$G90=""</formula>
    </cfRule>
    <cfRule type="expression" priority="175" dxfId="1750" stopIfTrue="1">
      <formula>#REF!&lt;&gt;""</formula>
    </cfRule>
    <cfRule type="expression" priority="176" dxfId="1751" stopIfTrue="1">
      <formula>AND($H90="",$G90&lt;&gt;"")</formula>
    </cfRule>
  </conditionalFormatting>
  <conditionalFormatting sqref="A89">
    <cfRule type="expression" priority="171" dxfId="1749" stopIfTrue="1">
      <formula>NA()</formula>
    </cfRule>
    <cfRule type="expression" priority="172" dxfId="1750" stopIfTrue="1">
      <formula>"#REF!&lt;&gt;"""""</formula>
    </cfRule>
    <cfRule type="expression" priority="173" dxfId="1751" stopIfTrue="1">
      <formula>NA()</formula>
    </cfRule>
  </conditionalFormatting>
  <conditionalFormatting sqref="B114:H119">
    <cfRule type="expression" priority="168" dxfId="1749" stopIfTrue="1">
      <formula>NA()</formula>
    </cfRule>
    <cfRule type="expression" priority="169" dxfId="1750" stopIfTrue="1">
      <formula>"#REF!&lt;&gt;"""""</formula>
    </cfRule>
    <cfRule type="expression" priority="170" dxfId="1751" stopIfTrue="1">
      <formula>NA()</formula>
    </cfRule>
  </conditionalFormatting>
  <conditionalFormatting sqref="F114:F119">
    <cfRule type="expression" priority="166" dxfId="1749" stopIfTrue="1">
      <formula>NA()</formula>
    </cfRule>
    <cfRule type="expression" priority="167" dxfId="1750" stopIfTrue="1">
      <formula>NA()</formula>
    </cfRule>
  </conditionalFormatting>
  <conditionalFormatting sqref="A113:A119">
    <cfRule type="expression" priority="163" dxfId="1749" stopIfTrue="1">
      <formula>NA()</formula>
    </cfRule>
    <cfRule type="expression" priority="164" dxfId="1750" stopIfTrue="1">
      <formula>"#REF!&lt;&gt;"""""</formula>
    </cfRule>
    <cfRule type="expression" priority="165" dxfId="1751" stopIfTrue="1">
      <formula>NA()</formula>
    </cfRule>
  </conditionalFormatting>
  <conditionalFormatting sqref="A113">
    <cfRule type="expression" priority="161" dxfId="1749" stopIfTrue="1">
      <formula>NA()</formula>
    </cfRule>
    <cfRule type="expression" priority="162" dxfId="1750" stopIfTrue="1">
      <formula>NA()</formula>
    </cfRule>
  </conditionalFormatting>
  <conditionalFormatting sqref="A113 A115">
    <cfRule type="expression" priority="158" dxfId="1749" stopIfTrue="1">
      <formula>$G113=""</formula>
    </cfRule>
    <cfRule type="expression" priority="159" dxfId="1750" stopIfTrue="1">
      <formula>#REF!&lt;&gt;""</formula>
    </cfRule>
    <cfRule type="expression" priority="160" dxfId="1751" stopIfTrue="1">
      <formula>AND($H113="",$G113&lt;&gt;"")</formula>
    </cfRule>
  </conditionalFormatting>
  <conditionalFormatting sqref="A115">
    <cfRule type="expression" priority="156" dxfId="1749" stopIfTrue="1">
      <formula>NA()</formula>
    </cfRule>
    <cfRule type="expression" priority="157" dxfId="1750" stopIfTrue="1">
      <formula>NA()</formula>
    </cfRule>
  </conditionalFormatting>
  <conditionalFormatting sqref="A115">
    <cfRule type="expression" priority="153" dxfId="1749" stopIfTrue="1">
      <formula>NA()</formula>
    </cfRule>
    <cfRule type="expression" priority="154" dxfId="1750" stopIfTrue="1">
      <formula>"#REF!&lt;&gt;"""""</formula>
    </cfRule>
    <cfRule type="expression" priority="155" dxfId="1751" stopIfTrue="1">
      <formula>NA()</formula>
    </cfRule>
  </conditionalFormatting>
  <conditionalFormatting sqref="A115">
    <cfRule type="expression" priority="151" dxfId="1749" stopIfTrue="1">
      <formula>NA()</formula>
    </cfRule>
    <cfRule type="expression" priority="152" dxfId="1750" stopIfTrue="1">
      <formula>NA()</formula>
    </cfRule>
  </conditionalFormatting>
  <conditionalFormatting sqref="A115">
    <cfRule type="expression" priority="148" dxfId="1749" stopIfTrue="1">
      <formula>$G115=""</formula>
    </cfRule>
    <cfRule type="expression" priority="149" dxfId="1750" stopIfTrue="1">
      <formula>#REF!&lt;&gt;""</formula>
    </cfRule>
    <cfRule type="expression" priority="150" dxfId="1751" stopIfTrue="1">
      <formula>AND($H115="",$G115&lt;&gt;"")</formula>
    </cfRule>
  </conditionalFormatting>
  <conditionalFormatting sqref="A115">
    <cfRule type="expression" priority="145" dxfId="1749" stopIfTrue="1">
      <formula>NA()</formula>
    </cfRule>
    <cfRule type="expression" priority="146" dxfId="1750" stopIfTrue="1">
      <formula>"#REF!&lt;&gt;"""""</formula>
    </cfRule>
    <cfRule type="expression" priority="147" dxfId="1751" stopIfTrue="1">
      <formula>NA()</formula>
    </cfRule>
  </conditionalFormatting>
  <conditionalFormatting sqref="A115">
    <cfRule type="expression" priority="143" dxfId="1749" stopIfTrue="1">
      <formula>NA()</formula>
    </cfRule>
    <cfRule type="expression" priority="144" dxfId="1750" stopIfTrue="1">
      <formula>NA()</formula>
    </cfRule>
  </conditionalFormatting>
  <conditionalFormatting sqref="A115">
    <cfRule type="expression" priority="140" dxfId="1749" stopIfTrue="1">
      <formula>$G115=""</formula>
    </cfRule>
    <cfRule type="expression" priority="141" dxfId="1750" stopIfTrue="1">
      <formula>#REF!&lt;&gt;""</formula>
    </cfRule>
    <cfRule type="expression" priority="142" dxfId="1751" stopIfTrue="1">
      <formula>AND($H115="",$G115&lt;&gt;"")</formula>
    </cfRule>
  </conditionalFormatting>
  <conditionalFormatting sqref="A115">
    <cfRule type="expression" priority="137" dxfId="1749" stopIfTrue="1">
      <formula>$G115=""</formula>
    </cfRule>
    <cfRule type="expression" priority="138" dxfId="1750" stopIfTrue="1">
      <formula>#REF!&lt;&gt;""</formula>
    </cfRule>
    <cfRule type="expression" priority="139" dxfId="1751" stopIfTrue="1">
      <formula>AND($H115="",$G115&lt;&gt;"")</formula>
    </cfRule>
  </conditionalFormatting>
  <conditionalFormatting sqref="A115">
    <cfRule type="expression" priority="135" dxfId="1749" stopIfTrue="1">
      <formula>NA()</formula>
    </cfRule>
    <cfRule type="expression" priority="136" dxfId="1750" stopIfTrue="1">
      <formula>NA()</formula>
    </cfRule>
  </conditionalFormatting>
  <conditionalFormatting sqref="A115">
    <cfRule type="expression" priority="133" dxfId="1749" stopIfTrue="1">
      <formula>NA()</formula>
    </cfRule>
    <cfRule type="expression" priority="134" dxfId="1750" stopIfTrue="1">
      <formula>NA()</formula>
    </cfRule>
  </conditionalFormatting>
  <conditionalFormatting sqref="A115">
    <cfRule type="expression" priority="130" dxfId="1749" stopIfTrue="1">
      <formula>$G115=""</formula>
    </cfRule>
    <cfRule type="expression" priority="131" dxfId="1750" stopIfTrue="1">
      <formula>#REF!&lt;&gt;""</formula>
    </cfRule>
    <cfRule type="expression" priority="132" dxfId="1751" stopIfTrue="1">
      <formula>AND($H115="",$G115&lt;&gt;"")</formula>
    </cfRule>
  </conditionalFormatting>
  <conditionalFormatting sqref="A115">
    <cfRule type="expression" priority="128" dxfId="1749" stopIfTrue="1">
      <formula>NA()</formula>
    </cfRule>
    <cfRule type="expression" priority="129" dxfId="1750" stopIfTrue="1">
      <formula>NA()</formula>
    </cfRule>
  </conditionalFormatting>
  <conditionalFormatting sqref="A115">
    <cfRule type="expression" priority="126" dxfId="1749" stopIfTrue="1">
      <formula>NA()</formula>
    </cfRule>
    <cfRule type="expression" priority="127" dxfId="1750" stopIfTrue="1">
      <formula>NA()</formula>
    </cfRule>
  </conditionalFormatting>
  <conditionalFormatting sqref="A116">
    <cfRule type="expression" priority="124" dxfId="1749" stopIfTrue="1">
      <formula>NA()</formula>
    </cfRule>
    <cfRule type="expression" priority="125" dxfId="1750" stopIfTrue="1">
      <formula>NA()</formula>
    </cfRule>
  </conditionalFormatting>
  <conditionalFormatting sqref="A116">
    <cfRule type="expression" priority="121" dxfId="1749" stopIfTrue="1">
      <formula>$G116=""</formula>
    </cfRule>
    <cfRule type="expression" priority="122" dxfId="1750" stopIfTrue="1">
      <formula>#REF!&lt;&gt;""</formula>
    </cfRule>
    <cfRule type="expression" priority="123" dxfId="1751" stopIfTrue="1">
      <formula>AND($H116="",$G116&lt;&gt;"")</formula>
    </cfRule>
  </conditionalFormatting>
  <conditionalFormatting sqref="A116">
    <cfRule type="expression" priority="118" dxfId="1749" stopIfTrue="1">
      <formula>NA()</formula>
    </cfRule>
    <cfRule type="expression" priority="119" dxfId="1750" stopIfTrue="1">
      <formula>"#REF!&lt;&gt;"""""</formula>
    </cfRule>
    <cfRule type="expression" priority="120" dxfId="1751" stopIfTrue="1">
      <formula>NA()</formula>
    </cfRule>
  </conditionalFormatting>
  <conditionalFormatting sqref="A116">
    <cfRule type="expression" priority="116" dxfId="1749" stopIfTrue="1">
      <formula>NA()</formula>
    </cfRule>
    <cfRule type="expression" priority="117" dxfId="1750" stopIfTrue="1">
      <formula>NA()</formula>
    </cfRule>
  </conditionalFormatting>
  <conditionalFormatting sqref="A116">
    <cfRule type="expression" priority="113" dxfId="1749" stopIfTrue="1">
      <formula>$G116=""</formula>
    </cfRule>
    <cfRule type="expression" priority="114" dxfId="1750" stopIfTrue="1">
      <formula>#REF!&lt;&gt;""</formula>
    </cfRule>
    <cfRule type="expression" priority="115" dxfId="1751" stopIfTrue="1">
      <formula>AND($H116="",$G116&lt;&gt;"")</formula>
    </cfRule>
  </conditionalFormatting>
  <conditionalFormatting sqref="A116">
    <cfRule type="expression" priority="110" dxfId="1749" stopIfTrue="1">
      <formula>NA()</formula>
    </cfRule>
    <cfRule type="expression" priority="111" dxfId="1750" stopIfTrue="1">
      <formula>"#REF!&lt;&gt;"""""</formula>
    </cfRule>
    <cfRule type="expression" priority="112" dxfId="1751" stopIfTrue="1">
      <formula>NA()</formula>
    </cfRule>
  </conditionalFormatting>
  <conditionalFormatting sqref="A116">
    <cfRule type="expression" priority="108" dxfId="1749" stopIfTrue="1">
      <formula>NA()</formula>
    </cfRule>
    <cfRule type="expression" priority="109" dxfId="1750" stopIfTrue="1">
      <formula>NA()</formula>
    </cfRule>
  </conditionalFormatting>
  <conditionalFormatting sqref="A116">
    <cfRule type="expression" priority="105" dxfId="1749" stopIfTrue="1">
      <formula>$G116=""</formula>
    </cfRule>
    <cfRule type="expression" priority="106" dxfId="1750" stopIfTrue="1">
      <formula>#REF!&lt;&gt;""</formula>
    </cfRule>
    <cfRule type="expression" priority="107" dxfId="1751" stopIfTrue="1">
      <formula>AND($H116="",$G116&lt;&gt;"")</formula>
    </cfRule>
  </conditionalFormatting>
  <conditionalFormatting sqref="A116">
    <cfRule type="expression" priority="102" dxfId="1749" stopIfTrue="1">
      <formula>$G116=""</formula>
    </cfRule>
    <cfRule type="expression" priority="103" dxfId="1750" stopIfTrue="1">
      <formula>#REF!&lt;&gt;""</formula>
    </cfRule>
    <cfRule type="expression" priority="104" dxfId="1751" stopIfTrue="1">
      <formula>AND($H116="",$G116&lt;&gt;"")</formula>
    </cfRule>
  </conditionalFormatting>
  <conditionalFormatting sqref="A116">
    <cfRule type="expression" priority="100" dxfId="1749" stopIfTrue="1">
      <formula>NA()</formula>
    </cfRule>
    <cfRule type="expression" priority="101" dxfId="1750" stopIfTrue="1">
      <formula>NA()</formula>
    </cfRule>
  </conditionalFormatting>
  <conditionalFormatting sqref="A116">
    <cfRule type="expression" priority="98" dxfId="1749" stopIfTrue="1">
      <formula>NA()</formula>
    </cfRule>
    <cfRule type="expression" priority="99" dxfId="1750" stopIfTrue="1">
      <formula>NA()</formula>
    </cfRule>
  </conditionalFormatting>
  <conditionalFormatting sqref="A116">
    <cfRule type="expression" priority="95" dxfId="1749" stopIfTrue="1">
      <formula>$G116=""</formula>
    </cfRule>
    <cfRule type="expression" priority="96" dxfId="1750" stopIfTrue="1">
      <formula>#REF!&lt;&gt;""</formula>
    </cfRule>
    <cfRule type="expression" priority="97" dxfId="1751" stopIfTrue="1">
      <formula>AND($H116="",$G116&lt;&gt;"")</formula>
    </cfRule>
  </conditionalFormatting>
  <conditionalFormatting sqref="A116">
    <cfRule type="expression" priority="93" dxfId="1749" stopIfTrue="1">
      <formula>NA()</formula>
    </cfRule>
    <cfRule type="expression" priority="94" dxfId="1750" stopIfTrue="1">
      <formula>NA()</formula>
    </cfRule>
  </conditionalFormatting>
  <conditionalFormatting sqref="A116">
    <cfRule type="expression" priority="91" dxfId="1749" stopIfTrue="1">
      <formula>NA()</formula>
    </cfRule>
    <cfRule type="expression" priority="92" dxfId="1750" stopIfTrue="1">
      <formula>NA()</formula>
    </cfRule>
  </conditionalFormatting>
  <conditionalFormatting sqref="A116">
    <cfRule type="expression" priority="88" dxfId="1749" stopIfTrue="1">
      <formula>NA()</formula>
    </cfRule>
    <cfRule type="expression" priority="89" dxfId="1750" stopIfTrue="1">
      <formula>"#REF!&lt;&gt;"""""</formula>
    </cfRule>
    <cfRule type="expression" priority="90" dxfId="1751" stopIfTrue="1">
      <formula>NA()</formula>
    </cfRule>
  </conditionalFormatting>
  <conditionalFormatting sqref="A116">
    <cfRule type="expression" priority="86" dxfId="1749" stopIfTrue="1">
      <formula>NA()</formula>
    </cfRule>
    <cfRule type="expression" priority="87" dxfId="1750" stopIfTrue="1">
      <formula>NA()</formula>
    </cfRule>
  </conditionalFormatting>
  <conditionalFormatting sqref="A116">
    <cfRule type="expression" priority="83" dxfId="1749" stopIfTrue="1">
      <formula>$G116=""</formula>
    </cfRule>
    <cfRule type="expression" priority="84" dxfId="1750" stopIfTrue="1">
      <formula>#REF!&lt;&gt;""</formula>
    </cfRule>
    <cfRule type="expression" priority="85" dxfId="1751" stopIfTrue="1">
      <formula>AND($H116="",$G116&lt;&gt;"")</formula>
    </cfRule>
  </conditionalFormatting>
  <conditionalFormatting sqref="A116">
    <cfRule type="expression" priority="80" dxfId="1749" stopIfTrue="1">
      <formula>NA()</formula>
    </cfRule>
    <cfRule type="expression" priority="81" dxfId="1750" stopIfTrue="1">
      <formula>"#REF!&lt;&gt;"""""</formula>
    </cfRule>
    <cfRule type="expression" priority="82" dxfId="1751" stopIfTrue="1">
      <formula>NA()</formula>
    </cfRule>
  </conditionalFormatting>
  <conditionalFormatting sqref="A116">
    <cfRule type="expression" priority="78" dxfId="1749" stopIfTrue="1">
      <formula>NA()</formula>
    </cfRule>
    <cfRule type="expression" priority="79" dxfId="1750" stopIfTrue="1">
      <formula>NA()</formula>
    </cfRule>
  </conditionalFormatting>
  <conditionalFormatting sqref="A116">
    <cfRule type="expression" priority="75" dxfId="1749" stopIfTrue="1">
      <formula>$G116=""</formula>
    </cfRule>
    <cfRule type="expression" priority="76" dxfId="1750" stopIfTrue="1">
      <formula>#REF!&lt;&gt;""</formula>
    </cfRule>
    <cfRule type="expression" priority="77" dxfId="1751" stopIfTrue="1">
      <formula>AND($H116="",$G116&lt;&gt;"")</formula>
    </cfRule>
  </conditionalFormatting>
  <conditionalFormatting sqref="A116">
    <cfRule type="expression" priority="72" dxfId="1749" stopIfTrue="1">
      <formula>$G116=""</formula>
    </cfRule>
    <cfRule type="expression" priority="73" dxfId="1750" stopIfTrue="1">
      <formula>#REF!&lt;&gt;""</formula>
    </cfRule>
    <cfRule type="expression" priority="74" dxfId="1751" stopIfTrue="1">
      <formula>AND($H116="",$G116&lt;&gt;"")</formula>
    </cfRule>
  </conditionalFormatting>
  <conditionalFormatting sqref="A116">
    <cfRule type="expression" priority="70" dxfId="1749" stopIfTrue="1">
      <formula>NA()</formula>
    </cfRule>
    <cfRule type="expression" priority="71" dxfId="1750" stopIfTrue="1">
      <formula>NA()</formula>
    </cfRule>
  </conditionalFormatting>
  <conditionalFormatting sqref="A116">
    <cfRule type="expression" priority="68" dxfId="1749" stopIfTrue="1">
      <formula>NA()</formula>
    </cfRule>
    <cfRule type="expression" priority="69" dxfId="1750" stopIfTrue="1">
      <formula>NA()</formula>
    </cfRule>
  </conditionalFormatting>
  <conditionalFormatting sqref="A116">
    <cfRule type="expression" priority="65" dxfId="1749" stopIfTrue="1">
      <formula>$G116=""</formula>
    </cfRule>
    <cfRule type="expression" priority="66" dxfId="1750" stopIfTrue="1">
      <formula>#REF!&lt;&gt;""</formula>
    </cfRule>
    <cfRule type="expression" priority="67" dxfId="1751" stopIfTrue="1">
      <formula>AND($H116="",$G116&lt;&gt;"")</formula>
    </cfRule>
  </conditionalFormatting>
  <conditionalFormatting sqref="A116">
    <cfRule type="expression" priority="63" dxfId="1749" stopIfTrue="1">
      <formula>NA()</formula>
    </cfRule>
    <cfRule type="expression" priority="64" dxfId="1750" stopIfTrue="1">
      <formula>NA()</formula>
    </cfRule>
  </conditionalFormatting>
  <conditionalFormatting sqref="A116">
    <cfRule type="expression" priority="61" dxfId="1749" stopIfTrue="1">
      <formula>NA()</formula>
    </cfRule>
    <cfRule type="expression" priority="62" dxfId="1750" stopIfTrue="1">
      <formula>NA()</formula>
    </cfRule>
  </conditionalFormatting>
  <conditionalFormatting sqref="A116">
    <cfRule type="expression" priority="58" dxfId="1749" stopIfTrue="1">
      <formula>NA()</formula>
    </cfRule>
    <cfRule type="expression" priority="59" dxfId="1750" stopIfTrue="1">
      <formula>"#REF!&lt;&gt;"""""</formula>
    </cfRule>
    <cfRule type="expression" priority="60" dxfId="1751" stopIfTrue="1">
      <formula>NA()</formula>
    </cfRule>
  </conditionalFormatting>
  <conditionalFormatting sqref="A116">
    <cfRule type="expression" priority="56" dxfId="1749" stopIfTrue="1">
      <formula>NA()</formula>
    </cfRule>
    <cfRule type="expression" priority="57" dxfId="1750" stopIfTrue="1">
      <formula>NA()</formula>
    </cfRule>
  </conditionalFormatting>
  <conditionalFormatting sqref="A116">
    <cfRule type="expression" priority="53" dxfId="1749" stopIfTrue="1">
      <formula>$G116=""</formula>
    </cfRule>
    <cfRule type="expression" priority="54" dxfId="1750" stopIfTrue="1">
      <formula>#REF!&lt;&gt;""</formula>
    </cfRule>
    <cfRule type="expression" priority="55" dxfId="1751" stopIfTrue="1">
      <formula>AND($H116="",$G116&lt;&gt;"")</formula>
    </cfRule>
  </conditionalFormatting>
  <conditionalFormatting sqref="A116">
    <cfRule type="expression" priority="50" dxfId="1749" stopIfTrue="1">
      <formula>$G116=""</formula>
    </cfRule>
    <cfRule type="expression" priority="51" dxfId="1750" stopIfTrue="1">
      <formula>#REF!&lt;&gt;""</formula>
    </cfRule>
    <cfRule type="expression" priority="52" dxfId="1751" stopIfTrue="1">
      <formula>AND($H116="",$G116&lt;&gt;"")</formula>
    </cfRule>
  </conditionalFormatting>
  <conditionalFormatting sqref="A116">
    <cfRule type="expression" priority="48" dxfId="1749" stopIfTrue="1">
      <formula>NA()</formula>
    </cfRule>
    <cfRule type="expression" priority="49" dxfId="1750" stopIfTrue="1">
      <formula>NA()</formula>
    </cfRule>
  </conditionalFormatting>
  <conditionalFormatting sqref="A116">
    <cfRule type="expression" priority="46" dxfId="1749" stopIfTrue="1">
      <formula>NA()</formula>
    </cfRule>
    <cfRule type="expression" priority="47" dxfId="1750" stopIfTrue="1">
      <formula>NA()</formula>
    </cfRule>
  </conditionalFormatting>
  <conditionalFormatting sqref="A116">
    <cfRule type="expression" priority="43" dxfId="1749" stopIfTrue="1">
      <formula>$G116=""</formula>
    </cfRule>
    <cfRule type="expression" priority="44" dxfId="1750" stopIfTrue="1">
      <formula>#REF!&lt;&gt;""</formula>
    </cfRule>
    <cfRule type="expression" priority="45" dxfId="1751" stopIfTrue="1">
      <formula>AND($H116="",$G116&lt;&gt;"")</formula>
    </cfRule>
  </conditionalFormatting>
  <conditionalFormatting sqref="A116">
    <cfRule type="expression" priority="41" dxfId="1749" stopIfTrue="1">
      <formula>NA()</formula>
    </cfRule>
    <cfRule type="expression" priority="42" dxfId="1750" stopIfTrue="1">
      <formula>NA()</formula>
    </cfRule>
  </conditionalFormatting>
  <conditionalFormatting sqref="A116">
    <cfRule type="expression" priority="39" dxfId="1749" stopIfTrue="1">
      <formula>NA()</formula>
    </cfRule>
    <cfRule type="expression" priority="40" dxfId="1750" stopIfTrue="1">
      <formula>NA()</formula>
    </cfRule>
  </conditionalFormatting>
  <conditionalFormatting sqref="A116">
    <cfRule type="expression" priority="37" dxfId="1749" stopIfTrue="1">
      <formula>NA()</formula>
    </cfRule>
    <cfRule type="expression" priority="38" dxfId="1750" stopIfTrue="1">
      <formula>NA()</formula>
    </cfRule>
  </conditionalFormatting>
  <conditionalFormatting sqref="A116">
    <cfRule type="expression" priority="35" dxfId="1749" stopIfTrue="1">
      <formula>NA()</formula>
    </cfRule>
    <cfRule type="expression" priority="36" dxfId="1750" stopIfTrue="1">
      <formula>NA()</formula>
    </cfRule>
  </conditionalFormatting>
  <conditionalFormatting sqref="A116">
    <cfRule type="expression" priority="32" dxfId="1749" stopIfTrue="1">
      <formula>$G116=""</formula>
    </cfRule>
    <cfRule type="expression" priority="33" dxfId="1750" stopIfTrue="1">
      <formula>#REF!&lt;&gt;""</formula>
    </cfRule>
    <cfRule type="expression" priority="34" dxfId="1751" stopIfTrue="1">
      <formula>AND($H116="",$G116&lt;&gt;"")</formula>
    </cfRule>
  </conditionalFormatting>
  <conditionalFormatting sqref="A117">
    <cfRule type="expression" priority="30" dxfId="1749" stopIfTrue="1">
      <formula>NA()</formula>
    </cfRule>
    <cfRule type="expression" priority="31" dxfId="1750" stopIfTrue="1">
      <formula>NA()</formula>
    </cfRule>
  </conditionalFormatting>
  <conditionalFormatting sqref="A117">
    <cfRule type="expression" priority="27" dxfId="1749" stopIfTrue="1">
      <formula>$G117=""</formula>
    </cfRule>
    <cfRule type="expression" priority="28" dxfId="1750" stopIfTrue="1">
      <formula>#REF!&lt;&gt;""</formula>
    </cfRule>
    <cfRule type="expression" priority="29" dxfId="1751" stopIfTrue="1">
      <formula>AND($H117="",$G117&lt;&gt;"")</formula>
    </cfRule>
  </conditionalFormatting>
  <conditionalFormatting sqref="A117">
    <cfRule type="expression" priority="24" dxfId="1749" stopIfTrue="1">
      <formula>$G117=""</formula>
    </cfRule>
    <cfRule type="expression" priority="25" dxfId="1750" stopIfTrue="1">
      <formula>#REF!&lt;&gt;""</formula>
    </cfRule>
    <cfRule type="expression" priority="26" dxfId="1751" stopIfTrue="1">
      <formula>AND($H117="",$G117&lt;&gt;"")</formula>
    </cfRule>
  </conditionalFormatting>
  <conditionalFormatting sqref="A117">
    <cfRule type="expression" priority="21" dxfId="1749" stopIfTrue="1">
      <formula>$G117=""</formula>
    </cfRule>
    <cfRule type="expression" priority="22" dxfId="1750" stopIfTrue="1">
      <formula>#REF!&lt;&gt;""</formula>
    </cfRule>
    <cfRule type="expression" priority="23" dxfId="1751" stopIfTrue="1">
      <formula>AND($H117="",$G117&lt;&gt;"")</formula>
    </cfRule>
  </conditionalFormatting>
  <conditionalFormatting sqref="A117">
    <cfRule type="expression" priority="18" dxfId="1749" stopIfTrue="1">
      <formula>$G117=""</formula>
    </cfRule>
    <cfRule type="expression" priority="19" dxfId="1750" stopIfTrue="1">
      <formula>#REF!&lt;&gt;""</formula>
    </cfRule>
    <cfRule type="expression" priority="20" dxfId="1751" stopIfTrue="1">
      <formula>AND($H117="",$G117&lt;&gt;"")</formula>
    </cfRule>
  </conditionalFormatting>
  <conditionalFormatting sqref="A117">
    <cfRule type="expression" priority="15" dxfId="1749" stopIfTrue="1">
      <formula>$G117=""</formula>
    </cfRule>
    <cfRule type="expression" priority="16" dxfId="1750" stopIfTrue="1">
      <formula>#REF!&lt;&gt;""</formula>
    </cfRule>
    <cfRule type="expression" priority="17" dxfId="1751" stopIfTrue="1">
      <formula>AND($H117="",$G117&lt;&gt;"")</formula>
    </cfRule>
  </conditionalFormatting>
  <conditionalFormatting sqref="A117">
    <cfRule type="expression" priority="12" dxfId="1749" stopIfTrue="1">
      <formula>$G117=""</formula>
    </cfRule>
    <cfRule type="expression" priority="13" dxfId="1750" stopIfTrue="1">
      <formula>#REF!&lt;&gt;""</formula>
    </cfRule>
    <cfRule type="expression" priority="14" dxfId="1751" stopIfTrue="1">
      <formula>AND($H117="",$G117&lt;&gt;"")</formula>
    </cfRule>
  </conditionalFormatting>
  <conditionalFormatting sqref="A117">
    <cfRule type="expression" priority="9" dxfId="1749" stopIfTrue="1">
      <formula>$G117=""</formula>
    </cfRule>
    <cfRule type="expression" priority="10" dxfId="1750" stopIfTrue="1">
      <formula>#REF!&lt;&gt;""</formula>
    </cfRule>
    <cfRule type="expression" priority="11" dxfId="1751" stopIfTrue="1">
      <formula>AND($H117="",$G117&lt;&gt;"")</formula>
    </cfRule>
  </conditionalFormatting>
  <conditionalFormatting sqref="A117">
    <cfRule type="expression" priority="6" dxfId="1749" stopIfTrue="1">
      <formula>$G117=""</formula>
    </cfRule>
    <cfRule type="expression" priority="7" dxfId="1750" stopIfTrue="1">
      <formula>#REF!&lt;&gt;""</formula>
    </cfRule>
    <cfRule type="expression" priority="8" dxfId="1751" stopIfTrue="1">
      <formula>AND($H117="",$G117&lt;&gt;"")</formula>
    </cfRule>
  </conditionalFormatting>
  <conditionalFormatting sqref="A119">
    <cfRule type="expression" priority="4" dxfId="1749" stopIfTrue="1">
      <formula>NA()</formula>
    </cfRule>
    <cfRule type="expression" priority="5" dxfId="1750" stopIfTrue="1">
      <formula>NA()</formula>
    </cfRule>
  </conditionalFormatting>
  <conditionalFormatting sqref="A119">
    <cfRule type="expression" priority="1" dxfId="1749" stopIfTrue="1">
      <formula>$G119=""</formula>
    </cfRule>
    <cfRule type="expression" priority="2" dxfId="1750" stopIfTrue="1">
      <formula>#REF!&lt;&gt;""</formula>
    </cfRule>
    <cfRule type="expression" priority="3" dxfId="1751" stopIfTrue="1">
      <formula>AND($H119="",$G119&lt;&gt;"")</formula>
    </cfRule>
  </conditionalFormatting>
  <printOptions/>
  <pageMargins left="0.984251968503937" right="0.1968503937007874" top="0.5905511811023623" bottom="0.3937007874015748" header="0" footer="0"/>
  <pageSetup horizontalDpi="600" verticalDpi="600" orientation="portrait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U207"/>
  <sheetViews>
    <sheetView zoomScalePageLayoutView="0" workbookViewId="0" topLeftCell="A1">
      <selection activeCell="N172" sqref="N172"/>
    </sheetView>
  </sheetViews>
  <sheetFormatPr defaultColWidth="9.140625" defaultRowHeight="12.75" customHeight="1"/>
  <cols>
    <col min="1" max="1" width="73.57421875" style="56" customWidth="1"/>
    <col min="2" max="2" width="4.57421875" style="57" bestFit="1" customWidth="1"/>
    <col min="3" max="3" width="3.57421875" style="132" customWidth="1"/>
    <col min="4" max="5" width="4.28125" style="132" customWidth="1"/>
    <col min="6" max="6" width="4.28125" style="57" customWidth="1"/>
    <col min="7" max="7" width="8.57421875" style="132" bestFit="1" customWidth="1"/>
    <col min="8" max="8" width="5.00390625" style="132" customWidth="1"/>
    <col min="9" max="9" width="9.00390625" style="131" bestFit="1" customWidth="1"/>
    <col min="10" max="10" width="14.28125" style="166" bestFit="1" customWidth="1"/>
    <col min="11" max="11" width="17.7109375" style="444" hidden="1" customWidth="1"/>
    <col min="12" max="12" width="16.00390625" style="445" hidden="1" customWidth="1"/>
    <col min="13" max="13" width="13.57421875" style="40" customWidth="1"/>
    <col min="14" max="16384" width="9.140625" style="40" customWidth="1"/>
  </cols>
  <sheetData>
    <row r="1" spans="1:8" ht="8.25" customHeight="1">
      <c r="A1" s="59"/>
      <c r="C1" s="57"/>
      <c r="D1" s="57"/>
      <c r="E1" s="57"/>
      <c r="G1" s="57"/>
      <c r="H1" s="57"/>
    </row>
    <row r="2" spans="1:10" ht="32.25" customHeight="1">
      <c r="A2" s="485" t="s">
        <v>245</v>
      </c>
      <c r="B2" s="485"/>
      <c r="C2" s="485"/>
      <c r="D2" s="485"/>
      <c r="E2" s="485"/>
      <c r="F2" s="485"/>
      <c r="G2" s="485"/>
      <c r="H2" s="485"/>
      <c r="I2" s="485"/>
      <c r="J2" s="485"/>
    </row>
    <row r="3" ht="13.5" customHeight="1">
      <c r="J3" s="167" t="s">
        <v>45</v>
      </c>
    </row>
    <row r="4" spans="1:12" ht="13.5" customHeight="1">
      <c r="A4" s="60" t="s">
        <v>10</v>
      </c>
      <c r="B4" s="61" t="s">
        <v>46</v>
      </c>
      <c r="C4" s="61" t="s">
        <v>47</v>
      </c>
      <c r="D4" s="61" t="s">
        <v>48</v>
      </c>
      <c r="E4" s="482" t="s">
        <v>49</v>
      </c>
      <c r="F4" s="482"/>
      <c r="G4" s="482"/>
      <c r="H4" s="61" t="s">
        <v>50</v>
      </c>
      <c r="I4" s="130" t="s">
        <v>138</v>
      </c>
      <c r="J4" s="168" t="s">
        <v>11</v>
      </c>
      <c r="K4" s="446"/>
      <c r="L4" s="447"/>
    </row>
    <row r="5" spans="1:13" ht="18.75">
      <c r="A5" s="326" t="s">
        <v>51</v>
      </c>
      <c r="B5" s="327"/>
      <c r="C5" s="327"/>
      <c r="D5" s="327"/>
      <c r="E5" s="327"/>
      <c r="F5" s="327"/>
      <c r="G5" s="327"/>
      <c r="H5" s="328"/>
      <c r="I5" s="329"/>
      <c r="J5" s="330">
        <f>J6+J83+J191+J64+J199</f>
        <v>45092.2861</v>
      </c>
      <c r="K5" s="330">
        <f>K6+K83+K191+K64+K199</f>
        <v>0</v>
      </c>
      <c r="L5" s="330">
        <f>L6+L83+L191+L64+L199</f>
        <v>44398.952769999996</v>
      </c>
      <c r="M5" s="298"/>
    </row>
    <row r="6" spans="1:12" s="43" customFormat="1" ht="15.75">
      <c r="A6" s="331" t="s">
        <v>52</v>
      </c>
      <c r="B6" s="332" t="s">
        <v>58</v>
      </c>
      <c r="C6" s="332" t="s">
        <v>53</v>
      </c>
      <c r="D6" s="332"/>
      <c r="E6" s="332"/>
      <c r="F6" s="332"/>
      <c r="G6" s="332"/>
      <c r="H6" s="332"/>
      <c r="I6" s="333"/>
      <c r="J6" s="334">
        <f>J7+J14+J57+J174</f>
        <v>7897.1</v>
      </c>
      <c r="K6" s="448">
        <f>K7+K14+K57</f>
        <v>0</v>
      </c>
      <c r="L6" s="448">
        <f>L7+L14+L57</f>
        <v>7887.1</v>
      </c>
    </row>
    <row r="7" spans="1:12" s="43" customFormat="1" ht="25.5">
      <c r="A7" s="349" t="s">
        <v>54</v>
      </c>
      <c r="B7" s="350" t="s">
        <v>58</v>
      </c>
      <c r="C7" s="350" t="s">
        <v>53</v>
      </c>
      <c r="D7" s="350" t="s">
        <v>55</v>
      </c>
      <c r="E7" s="350"/>
      <c r="F7" s="350"/>
      <c r="G7" s="350"/>
      <c r="H7" s="350"/>
      <c r="I7" s="351"/>
      <c r="J7" s="352">
        <f>J8</f>
        <v>62</v>
      </c>
      <c r="K7" s="449">
        <f>K8</f>
        <v>0</v>
      </c>
      <c r="L7" s="449">
        <f>L8</f>
        <v>62</v>
      </c>
    </row>
    <row r="8" spans="1:12" s="43" customFormat="1" ht="26.25" customHeight="1">
      <c r="A8" s="302" t="s">
        <v>93</v>
      </c>
      <c r="B8" s="52" t="s">
        <v>58</v>
      </c>
      <c r="C8" s="52" t="s">
        <v>53</v>
      </c>
      <c r="D8" s="52" t="s">
        <v>55</v>
      </c>
      <c r="E8" s="52" t="s">
        <v>97</v>
      </c>
      <c r="F8" s="52" t="s">
        <v>80</v>
      </c>
      <c r="G8" s="42"/>
      <c r="H8" s="42"/>
      <c r="I8" s="303"/>
      <c r="J8" s="300">
        <f>J9</f>
        <v>62</v>
      </c>
      <c r="K8" s="300">
        <f aca="true" t="shared" si="0" ref="K8:L12">K9</f>
        <v>0</v>
      </c>
      <c r="L8" s="300">
        <f t="shared" si="0"/>
        <v>62</v>
      </c>
    </row>
    <row r="9" spans="1:12" s="43" customFormat="1" ht="25.5">
      <c r="A9" s="304" t="s">
        <v>94</v>
      </c>
      <c r="B9" s="52" t="s">
        <v>58</v>
      </c>
      <c r="C9" s="52" t="s">
        <v>53</v>
      </c>
      <c r="D9" s="52" t="s">
        <v>55</v>
      </c>
      <c r="E9" s="52" t="s">
        <v>97</v>
      </c>
      <c r="F9" s="52" t="s">
        <v>81</v>
      </c>
      <c r="G9" s="42"/>
      <c r="H9" s="42"/>
      <c r="I9" s="303"/>
      <c r="J9" s="300">
        <f>J10</f>
        <v>62</v>
      </c>
      <c r="K9" s="300">
        <f t="shared" si="0"/>
        <v>0</v>
      </c>
      <c r="L9" s="300">
        <f t="shared" si="0"/>
        <v>62</v>
      </c>
    </row>
    <row r="10" spans="1:12" s="43" customFormat="1" ht="15.75">
      <c r="A10" s="302" t="s">
        <v>342</v>
      </c>
      <c r="B10" s="52" t="s">
        <v>58</v>
      </c>
      <c r="C10" s="52" t="s">
        <v>53</v>
      </c>
      <c r="D10" s="52" t="s">
        <v>55</v>
      </c>
      <c r="E10" s="52" t="s">
        <v>97</v>
      </c>
      <c r="F10" s="52" t="s">
        <v>81</v>
      </c>
      <c r="G10" s="42" t="s">
        <v>341</v>
      </c>
      <c r="H10" s="42"/>
      <c r="I10" s="303"/>
      <c r="J10" s="300">
        <f>J11</f>
        <v>62</v>
      </c>
      <c r="K10" s="300">
        <f t="shared" si="0"/>
        <v>0</v>
      </c>
      <c r="L10" s="300">
        <f t="shared" si="0"/>
        <v>62</v>
      </c>
    </row>
    <row r="11" spans="1:12" s="43" customFormat="1" ht="25.5">
      <c r="A11" s="302" t="s">
        <v>343</v>
      </c>
      <c r="B11" s="143" t="s">
        <v>58</v>
      </c>
      <c r="C11" s="143" t="s">
        <v>53</v>
      </c>
      <c r="D11" s="143" t="s">
        <v>55</v>
      </c>
      <c r="E11" s="143" t="s">
        <v>97</v>
      </c>
      <c r="F11" s="143" t="s">
        <v>81</v>
      </c>
      <c r="G11" s="117" t="s">
        <v>327</v>
      </c>
      <c r="H11" s="42"/>
      <c r="I11" s="303"/>
      <c r="J11" s="300">
        <f>J12</f>
        <v>62</v>
      </c>
      <c r="K11" s="300">
        <f t="shared" si="0"/>
        <v>0</v>
      </c>
      <c r="L11" s="300">
        <f t="shared" si="0"/>
        <v>62</v>
      </c>
    </row>
    <row r="12" spans="1:12" s="146" customFormat="1" ht="26.25">
      <c r="A12" s="150" t="s">
        <v>82</v>
      </c>
      <c r="B12" s="143" t="s">
        <v>58</v>
      </c>
      <c r="C12" s="143" t="s">
        <v>53</v>
      </c>
      <c r="D12" s="143" t="s">
        <v>55</v>
      </c>
      <c r="E12" s="143" t="s">
        <v>97</v>
      </c>
      <c r="F12" s="143" t="s">
        <v>81</v>
      </c>
      <c r="G12" s="117" t="s">
        <v>327</v>
      </c>
      <c r="H12" s="117" t="s">
        <v>113</v>
      </c>
      <c r="I12" s="149"/>
      <c r="J12" s="141">
        <f>J13</f>
        <v>62</v>
      </c>
      <c r="K12" s="141">
        <f t="shared" si="0"/>
        <v>0</v>
      </c>
      <c r="L12" s="141">
        <f t="shared" si="0"/>
        <v>62</v>
      </c>
    </row>
    <row r="13" spans="1:12" ht="15.75">
      <c r="A13" s="116" t="s">
        <v>139</v>
      </c>
      <c r="B13" s="53" t="s">
        <v>58</v>
      </c>
      <c r="C13" s="53" t="s">
        <v>53</v>
      </c>
      <c r="D13" s="134" t="s">
        <v>55</v>
      </c>
      <c r="E13" s="134" t="s">
        <v>97</v>
      </c>
      <c r="F13" s="53" t="s">
        <v>81</v>
      </c>
      <c r="G13" s="41" t="s">
        <v>327</v>
      </c>
      <c r="H13" s="41" t="s">
        <v>113</v>
      </c>
      <c r="I13" s="129" t="s">
        <v>140</v>
      </c>
      <c r="J13" s="118">
        <v>62</v>
      </c>
      <c r="K13" s="446"/>
      <c r="L13" s="446">
        <f>J13-K13</f>
        <v>62</v>
      </c>
    </row>
    <row r="14" spans="1:12" s="43" customFormat="1" ht="38.25" customHeight="1">
      <c r="A14" s="358" t="s">
        <v>56</v>
      </c>
      <c r="B14" s="350" t="s">
        <v>58</v>
      </c>
      <c r="C14" s="350" t="s">
        <v>53</v>
      </c>
      <c r="D14" s="350" t="s">
        <v>57</v>
      </c>
      <c r="E14" s="350"/>
      <c r="F14" s="350"/>
      <c r="G14" s="350"/>
      <c r="H14" s="350"/>
      <c r="I14" s="351"/>
      <c r="J14" s="359">
        <f>J15+J50+J38+J46</f>
        <v>7625.1</v>
      </c>
      <c r="K14" s="359">
        <f>K15+K50+K38+K46</f>
        <v>0</v>
      </c>
      <c r="L14" s="359">
        <f>L15+L50+L38+L46</f>
        <v>7625.1</v>
      </c>
    </row>
    <row r="15" spans="1:12" s="43" customFormat="1" ht="27" customHeight="1">
      <c r="A15" s="365" t="s">
        <v>93</v>
      </c>
      <c r="B15" s="354" t="s">
        <v>58</v>
      </c>
      <c r="C15" s="354" t="s">
        <v>53</v>
      </c>
      <c r="D15" s="354" t="s">
        <v>57</v>
      </c>
      <c r="E15" s="354" t="s">
        <v>97</v>
      </c>
      <c r="F15" s="354" t="s">
        <v>80</v>
      </c>
      <c r="G15" s="354"/>
      <c r="H15" s="354"/>
      <c r="I15" s="355"/>
      <c r="J15" s="366">
        <f>J16+J42</f>
        <v>7605.8</v>
      </c>
      <c r="K15" s="366">
        <f>K16+K42</f>
        <v>0</v>
      </c>
      <c r="L15" s="366">
        <f>L16+L42</f>
        <v>7605.8</v>
      </c>
    </row>
    <row r="16" spans="1:12" s="43" customFormat="1" ht="25.5">
      <c r="A16" s="372" t="s">
        <v>94</v>
      </c>
      <c r="B16" s="373" t="s">
        <v>58</v>
      </c>
      <c r="C16" s="373" t="s">
        <v>53</v>
      </c>
      <c r="D16" s="373" t="s">
        <v>57</v>
      </c>
      <c r="E16" s="373" t="s">
        <v>97</v>
      </c>
      <c r="F16" s="373" t="s">
        <v>81</v>
      </c>
      <c r="G16" s="373"/>
      <c r="H16" s="373"/>
      <c r="I16" s="374"/>
      <c r="J16" s="375">
        <f>J17+J22</f>
        <v>6700.5</v>
      </c>
      <c r="K16" s="375">
        <f>K17+K22</f>
        <v>0</v>
      </c>
      <c r="L16" s="375">
        <f>L17+L22</f>
        <v>6700.5</v>
      </c>
    </row>
    <row r="17" spans="1:12" s="43" customFormat="1" ht="15.75">
      <c r="A17" s="279" t="s">
        <v>342</v>
      </c>
      <c r="B17" s="52" t="s">
        <v>58</v>
      </c>
      <c r="C17" s="52" t="s">
        <v>53</v>
      </c>
      <c r="D17" s="52" t="s">
        <v>57</v>
      </c>
      <c r="E17" s="52" t="s">
        <v>97</v>
      </c>
      <c r="F17" s="52" t="s">
        <v>81</v>
      </c>
      <c r="G17" s="52" t="s">
        <v>341</v>
      </c>
      <c r="H17" s="52"/>
      <c r="I17" s="133"/>
      <c r="J17" s="222">
        <f aca="true" t="shared" si="1" ref="J17:L18">J18</f>
        <v>4806.1</v>
      </c>
      <c r="K17" s="222">
        <f t="shared" si="1"/>
        <v>0</v>
      </c>
      <c r="L17" s="222">
        <f t="shared" si="1"/>
        <v>4806.1</v>
      </c>
    </row>
    <row r="18" spans="1:12" s="43" customFormat="1" ht="25.5">
      <c r="A18" s="279" t="s">
        <v>343</v>
      </c>
      <c r="B18" s="52" t="s">
        <v>58</v>
      </c>
      <c r="C18" s="52" t="s">
        <v>53</v>
      </c>
      <c r="D18" s="52" t="s">
        <v>57</v>
      </c>
      <c r="E18" s="52" t="s">
        <v>97</v>
      </c>
      <c r="F18" s="52" t="s">
        <v>81</v>
      </c>
      <c r="G18" s="52" t="s">
        <v>327</v>
      </c>
      <c r="H18" s="52"/>
      <c r="I18" s="133"/>
      <c r="J18" s="222">
        <f t="shared" si="1"/>
        <v>4806.1</v>
      </c>
      <c r="K18" s="222">
        <f t="shared" si="1"/>
        <v>0</v>
      </c>
      <c r="L18" s="222">
        <f t="shared" si="1"/>
        <v>4806.1</v>
      </c>
    </row>
    <row r="19" spans="1:12" s="146" customFormat="1" ht="26.25">
      <c r="A19" s="150" t="s">
        <v>82</v>
      </c>
      <c r="B19" s="143" t="s">
        <v>58</v>
      </c>
      <c r="C19" s="143" t="s">
        <v>53</v>
      </c>
      <c r="D19" s="143" t="s">
        <v>57</v>
      </c>
      <c r="E19" s="143" t="s">
        <v>97</v>
      </c>
      <c r="F19" s="143" t="s">
        <v>81</v>
      </c>
      <c r="G19" s="143" t="s">
        <v>327</v>
      </c>
      <c r="H19" s="143" t="s">
        <v>83</v>
      </c>
      <c r="I19" s="148"/>
      <c r="J19" s="151">
        <f>J20+J21</f>
        <v>4806.1</v>
      </c>
      <c r="K19" s="151">
        <f>K20+K21</f>
        <v>0</v>
      </c>
      <c r="L19" s="151">
        <f>L20+L21</f>
        <v>4806.1</v>
      </c>
    </row>
    <row r="20" spans="1:12" ht="12.75" customHeight="1">
      <c r="A20" s="54" t="s">
        <v>141</v>
      </c>
      <c r="B20" s="53" t="s">
        <v>58</v>
      </c>
      <c r="C20" s="53" t="s">
        <v>53</v>
      </c>
      <c r="D20" s="53" t="s">
        <v>57</v>
      </c>
      <c r="E20" s="53" t="s">
        <v>97</v>
      </c>
      <c r="F20" s="53" t="s">
        <v>81</v>
      </c>
      <c r="G20" s="53" t="s">
        <v>327</v>
      </c>
      <c r="H20" s="53" t="s">
        <v>83</v>
      </c>
      <c r="I20" s="135" t="s">
        <v>142</v>
      </c>
      <c r="J20" s="119">
        <v>3691.3</v>
      </c>
      <c r="K20" s="446"/>
      <c r="L20" s="446">
        <f>J20-K20</f>
        <v>3691.3</v>
      </c>
    </row>
    <row r="21" spans="1:12" ht="12.75" customHeight="1">
      <c r="A21" s="54" t="s">
        <v>166</v>
      </c>
      <c r="B21" s="53" t="s">
        <v>58</v>
      </c>
      <c r="C21" s="53" t="s">
        <v>53</v>
      </c>
      <c r="D21" s="53" t="s">
        <v>57</v>
      </c>
      <c r="E21" s="53" t="s">
        <v>97</v>
      </c>
      <c r="F21" s="53" t="s">
        <v>81</v>
      </c>
      <c r="G21" s="53" t="s">
        <v>327</v>
      </c>
      <c r="H21" s="53" t="s">
        <v>83</v>
      </c>
      <c r="I21" s="135" t="s">
        <v>144</v>
      </c>
      <c r="J21" s="119">
        <v>1114.8</v>
      </c>
      <c r="K21" s="446"/>
      <c r="L21" s="454">
        <f>J21-K21</f>
        <v>1114.8</v>
      </c>
    </row>
    <row r="22" spans="1:12" s="43" customFormat="1" ht="15.75">
      <c r="A22" s="376" t="s">
        <v>85</v>
      </c>
      <c r="B22" s="373" t="s">
        <v>58</v>
      </c>
      <c r="C22" s="373" t="s">
        <v>53</v>
      </c>
      <c r="D22" s="373" t="s">
        <v>57</v>
      </c>
      <c r="E22" s="373" t="s">
        <v>97</v>
      </c>
      <c r="F22" s="373" t="s">
        <v>81</v>
      </c>
      <c r="G22" s="373" t="s">
        <v>328</v>
      </c>
      <c r="H22" s="373"/>
      <c r="I22" s="374"/>
      <c r="J22" s="377">
        <f>J23+J25+J36+J34</f>
        <v>1894.4</v>
      </c>
      <c r="K22" s="377">
        <f>K23+K25+K36+K34</f>
        <v>0</v>
      </c>
      <c r="L22" s="377">
        <f>L23+L25+L36+L34</f>
        <v>1894.4</v>
      </c>
    </row>
    <row r="23" spans="1:12" s="146" customFormat="1" ht="26.25">
      <c r="A23" s="150" t="s">
        <v>86</v>
      </c>
      <c r="B23" s="143" t="s">
        <v>58</v>
      </c>
      <c r="C23" s="143" t="s">
        <v>53</v>
      </c>
      <c r="D23" s="143" t="s">
        <v>57</v>
      </c>
      <c r="E23" s="143" t="s">
        <v>97</v>
      </c>
      <c r="F23" s="143" t="s">
        <v>81</v>
      </c>
      <c r="G23" s="143" t="s">
        <v>328</v>
      </c>
      <c r="H23" s="143" t="s">
        <v>89</v>
      </c>
      <c r="I23" s="148"/>
      <c r="J23" s="152">
        <f>J24</f>
        <v>1.7</v>
      </c>
      <c r="K23" s="152">
        <f>K24</f>
        <v>0</v>
      </c>
      <c r="L23" s="152">
        <f>L24</f>
        <v>1.7</v>
      </c>
    </row>
    <row r="24" spans="1:12" ht="12.75" customHeight="1">
      <c r="A24" s="54" t="s">
        <v>139</v>
      </c>
      <c r="B24" s="53" t="s">
        <v>58</v>
      </c>
      <c r="C24" s="53" t="s">
        <v>53</v>
      </c>
      <c r="D24" s="53" t="s">
        <v>57</v>
      </c>
      <c r="E24" s="53" t="s">
        <v>97</v>
      </c>
      <c r="F24" s="53" t="s">
        <v>81</v>
      </c>
      <c r="G24" s="53" t="s">
        <v>328</v>
      </c>
      <c r="H24" s="53" t="s">
        <v>89</v>
      </c>
      <c r="I24" s="135" t="s">
        <v>143</v>
      </c>
      <c r="J24" s="119">
        <v>1.7</v>
      </c>
      <c r="K24" s="446"/>
      <c r="L24" s="446">
        <f>J24-K24</f>
        <v>1.7</v>
      </c>
    </row>
    <row r="25" spans="1:12" s="146" customFormat="1" ht="26.25">
      <c r="A25" s="150" t="s">
        <v>87</v>
      </c>
      <c r="B25" s="143" t="s">
        <v>58</v>
      </c>
      <c r="C25" s="143" t="s">
        <v>53</v>
      </c>
      <c r="D25" s="143" t="s">
        <v>57</v>
      </c>
      <c r="E25" s="143" t="s">
        <v>97</v>
      </c>
      <c r="F25" s="143" t="s">
        <v>81</v>
      </c>
      <c r="G25" s="143" t="s">
        <v>328</v>
      </c>
      <c r="H25" s="143" t="s">
        <v>90</v>
      </c>
      <c r="I25" s="147"/>
      <c r="J25" s="164">
        <f>J26+J27+J28+J29+J30+J31+J32+J33</f>
        <v>1813.7</v>
      </c>
      <c r="K25" s="164">
        <f>K26+K27+K28+K29+K30+K31+K32+K33</f>
        <v>0</v>
      </c>
      <c r="L25" s="164">
        <f>L26+L27+L28+L29+L30+L31+L32+L33</f>
        <v>1813.7</v>
      </c>
    </row>
    <row r="26" spans="1:12" ht="12.75" customHeight="1">
      <c r="A26" s="54" t="s">
        <v>145</v>
      </c>
      <c r="B26" s="53" t="s">
        <v>58</v>
      </c>
      <c r="C26" s="53" t="s">
        <v>53</v>
      </c>
      <c r="D26" s="53" t="s">
        <v>57</v>
      </c>
      <c r="E26" s="53" t="s">
        <v>97</v>
      </c>
      <c r="F26" s="53" t="s">
        <v>81</v>
      </c>
      <c r="G26" s="53" t="s">
        <v>328</v>
      </c>
      <c r="H26" s="53" t="s">
        <v>90</v>
      </c>
      <c r="I26" s="135" t="s">
        <v>146</v>
      </c>
      <c r="J26" s="119">
        <v>220</v>
      </c>
      <c r="K26" s="446"/>
      <c r="L26" s="446">
        <f>J26-K26</f>
        <v>220</v>
      </c>
    </row>
    <row r="27" spans="1:12" ht="12.75" customHeight="1">
      <c r="A27" s="54" t="s">
        <v>147</v>
      </c>
      <c r="B27" s="53" t="s">
        <v>58</v>
      </c>
      <c r="C27" s="53" t="s">
        <v>53</v>
      </c>
      <c r="D27" s="53" t="s">
        <v>57</v>
      </c>
      <c r="E27" s="53" t="s">
        <v>97</v>
      </c>
      <c r="F27" s="53" t="s">
        <v>81</v>
      </c>
      <c r="G27" s="53" t="s">
        <v>328</v>
      </c>
      <c r="H27" s="53" t="s">
        <v>90</v>
      </c>
      <c r="I27" s="135" t="s">
        <v>148</v>
      </c>
      <c r="J27" s="119">
        <v>3.3</v>
      </c>
      <c r="K27" s="446"/>
      <c r="L27" s="446">
        <f aca="true" t="shared" si="2" ref="L27:L37">J27-K27</f>
        <v>3.3</v>
      </c>
    </row>
    <row r="28" spans="1:12" ht="12.75" customHeight="1">
      <c r="A28" s="54" t="s">
        <v>149</v>
      </c>
      <c r="B28" s="53" t="s">
        <v>58</v>
      </c>
      <c r="C28" s="53" t="s">
        <v>53</v>
      </c>
      <c r="D28" s="53" t="s">
        <v>57</v>
      </c>
      <c r="E28" s="53" t="s">
        <v>97</v>
      </c>
      <c r="F28" s="53" t="s">
        <v>81</v>
      </c>
      <c r="G28" s="53" t="s">
        <v>328</v>
      </c>
      <c r="H28" s="53" t="s">
        <v>90</v>
      </c>
      <c r="I28" s="135">
        <v>223</v>
      </c>
      <c r="J28" s="119">
        <v>89.4</v>
      </c>
      <c r="K28" s="446"/>
      <c r="L28" s="446">
        <f t="shared" si="2"/>
        <v>89.4</v>
      </c>
    </row>
    <row r="29" spans="1:12" ht="12.75" customHeight="1">
      <c r="A29" s="54" t="s">
        <v>156</v>
      </c>
      <c r="B29" s="53" t="s">
        <v>58</v>
      </c>
      <c r="C29" s="53" t="s">
        <v>53</v>
      </c>
      <c r="D29" s="53" t="s">
        <v>57</v>
      </c>
      <c r="E29" s="53" t="s">
        <v>97</v>
      </c>
      <c r="F29" s="53" t="s">
        <v>81</v>
      </c>
      <c r="G29" s="53" t="s">
        <v>328</v>
      </c>
      <c r="H29" s="53" t="s">
        <v>90</v>
      </c>
      <c r="I29" s="135" t="s">
        <v>150</v>
      </c>
      <c r="J29" s="119">
        <v>50</v>
      </c>
      <c r="K29" s="446"/>
      <c r="L29" s="446">
        <f t="shared" si="2"/>
        <v>50</v>
      </c>
    </row>
    <row r="30" spans="1:12" ht="12.75" customHeight="1">
      <c r="A30" s="54" t="s">
        <v>160</v>
      </c>
      <c r="B30" s="53" t="s">
        <v>58</v>
      </c>
      <c r="C30" s="53" t="s">
        <v>53</v>
      </c>
      <c r="D30" s="53" t="s">
        <v>57</v>
      </c>
      <c r="E30" s="53" t="s">
        <v>97</v>
      </c>
      <c r="F30" s="53" t="s">
        <v>81</v>
      </c>
      <c r="G30" s="53" t="s">
        <v>328</v>
      </c>
      <c r="H30" s="53" t="s">
        <v>90</v>
      </c>
      <c r="I30" s="135" t="s">
        <v>140</v>
      </c>
      <c r="J30" s="119">
        <v>250</v>
      </c>
      <c r="K30" s="446"/>
      <c r="L30" s="446">
        <f t="shared" si="2"/>
        <v>250</v>
      </c>
    </row>
    <row r="31" spans="1:13" ht="12.75" customHeight="1">
      <c r="A31" s="54" t="s">
        <v>151</v>
      </c>
      <c r="B31" s="53" t="s">
        <v>58</v>
      </c>
      <c r="C31" s="53" t="s">
        <v>53</v>
      </c>
      <c r="D31" s="53" t="s">
        <v>57</v>
      </c>
      <c r="E31" s="53" t="s">
        <v>97</v>
      </c>
      <c r="F31" s="53" t="s">
        <v>81</v>
      </c>
      <c r="G31" s="53" t="s">
        <v>328</v>
      </c>
      <c r="H31" s="53" t="s">
        <v>90</v>
      </c>
      <c r="I31" s="135">
        <v>290</v>
      </c>
      <c r="J31" s="119">
        <f>50-25</f>
        <v>25</v>
      </c>
      <c r="K31" s="446"/>
      <c r="L31" s="446">
        <f t="shared" si="2"/>
        <v>25</v>
      </c>
      <c r="M31" s="40">
        <v>-25000</v>
      </c>
    </row>
    <row r="32" spans="1:14" ht="12.75" customHeight="1">
      <c r="A32" s="54" t="s">
        <v>153</v>
      </c>
      <c r="B32" s="53" t="s">
        <v>58</v>
      </c>
      <c r="C32" s="53" t="s">
        <v>53</v>
      </c>
      <c r="D32" s="53" t="s">
        <v>57</v>
      </c>
      <c r="E32" s="53" t="s">
        <v>97</v>
      </c>
      <c r="F32" s="53" t="s">
        <v>81</v>
      </c>
      <c r="G32" s="53" t="s">
        <v>328</v>
      </c>
      <c r="H32" s="53" t="s">
        <v>90</v>
      </c>
      <c r="I32" s="135">
        <v>310</v>
      </c>
      <c r="J32" s="119">
        <f>830-30</f>
        <v>800</v>
      </c>
      <c r="K32" s="446"/>
      <c r="L32" s="446">
        <f t="shared" si="2"/>
        <v>800</v>
      </c>
      <c r="N32" s="40">
        <v>-30</v>
      </c>
    </row>
    <row r="33" spans="1:12" ht="14.25" customHeight="1">
      <c r="A33" s="54" t="s">
        <v>154</v>
      </c>
      <c r="B33" s="53" t="s">
        <v>58</v>
      </c>
      <c r="C33" s="53" t="s">
        <v>53</v>
      </c>
      <c r="D33" s="53" t="s">
        <v>57</v>
      </c>
      <c r="E33" s="53" t="s">
        <v>97</v>
      </c>
      <c r="F33" s="53" t="s">
        <v>81</v>
      </c>
      <c r="G33" s="53" t="s">
        <v>328</v>
      </c>
      <c r="H33" s="53" t="s">
        <v>90</v>
      </c>
      <c r="I33" s="135" t="s">
        <v>155</v>
      </c>
      <c r="J33" s="119">
        <v>376</v>
      </c>
      <c r="K33" s="446"/>
      <c r="L33" s="446">
        <f t="shared" si="2"/>
        <v>376</v>
      </c>
    </row>
    <row r="34" spans="1:12" ht="14.25" customHeight="1">
      <c r="A34" s="144" t="s">
        <v>174</v>
      </c>
      <c r="B34" s="143" t="s">
        <v>58</v>
      </c>
      <c r="C34" s="143" t="s">
        <v>53</v>
      </c>
      <c r="D34" s="143" t="s">
        <v>57</v>
      </c>
      <c r="E34" s="143" t="s">
        <v>97</v>
      </c>
      <c r="F34" s="143" t="s">
        <v>81</v>
      </c>
      <c r="G34" s="143" t="s">
        <v>328</v>
      </c>
      <c r="H34" s="143" t="s">
        <v>175</v>
      </c>
      <c r="I34" s="148"/>
      <c r="J34" s="152">
        <f>J35</f>
        <v>5</v>
      </c>
      <c r="K34" s="446"/>
      <c r="L34" s="446">
        <f t="shared" si="2"/>
        <v>5</v>
      </c>
    </row>
    <row r="35" spans="1:12" ht="14.25" customHeight="1">
      <c r="A35" s="54" t="s">
        <v>151</v>
      </c>
      <c r="B35" s="53" t="s">
        <v>58</v>
      </c>
      <c r="C35" s="53" t="s">
        <v>53</v>
      </c>
      <c r="D35" s="53" t="s">
        <v>57</v>
      </c>
      <c r="E35" s="53" t="s">
        <v>97</v>
      </c>
      <c r="F35" s="53" t="s">
        <v>81</v>
      </c>
      <c r="G35" s="53" t="s">
        <v>328</v>
      </c>
      <c r="H35" s="53" t="s">
        <v>175</v>
      </c>
      <c r="I35" s="135">
        <v>290</v>
      </c>
      <c r="J35" s="119">
        <v>5</v>
      </c>
      <c r="K35" s="446"/>
      <c r="L35" s="446">
        <f t="shared" si="2"/>
        <v>5</v>
      </c>
    </row>
    <row r="36" spans="1:12" s="146" customFormat="1" ht="12.75" customHeight="1">
      <c r="A36" s="150" t="s">
        <v>88</v>
      </c>
      <c r="B36" s="143" t="s">
        <v>58</v>
      </c>
      <c r="C36" s="143" t="s">
        <v>53</v>
      </c>
      <c r="D36" s="143" t="s">
        <v>57</v>
      </c>
      <c r="E36" s="143" t="s">
        <v>97</v>
      </c>
      <c r="F36" s="143" t="s">
        <v>81</v>
      </c>
      <c r="G36" s="143" t="s">
        <v>328</v>
      </c>
      <c r="H36" s="143" t="s">
        <v>91</v>
      </c>
      <c r="I36" s="148"/>
      <c r="J36" s="152">
        <f>J37</f>
        <v>74</v>
      </c>
      <c r="K36" s="452"/>
      <c r="L36" s="446">
        <f t="shared" si="2"/>
        <v>74</v>
      </c>
    </row>
    <row r="37" spans="1:14" ht="12.75" customHeight="1">
      <c r="A37" s="54" t="s">
        <v>151</v>
      </c>
      <c r="B37" s="53" t="s">
        <v>58</v>
      </c>
      <c r="C37" s="53" t="s">
        <v>53</v>
      </c>
      <c r="D37" s="53" t="s">
        <v>57</v>
      </c>
      <c r="E37" s="53" t="s">
        <v>97</v>
      </c>
      <c r="F37" s="53" t="s">
        <v>81</v>
      </c>
      <c r="G37" s="53" t="s">
        <v>328</v>
      </c>
      <c r="H37" s="53" t="s">
        <v>91</v>
      </c>
      <c r="I37" s="135" t="s">
        <v>152</v>
      </c>
      <c r="J37" s="121">
        <f>4+15+25+30</f>
        <v>74</v>
      </c>
      <c r="K37" s="446"/>
      <c r="L37" s="446">
        <f t="shared" si="2"/>
        <v>74</v>
      </c>
      <c r="M37" s="40">
        <f>15000+25000</f>
        <v>40000</v>
      </c>
      <c r="N37" s="40">
        <v>30</v>
      </c>
    </row>
    <row r="38" spans="1:12" ht="25.5" hidden="1">
      <c r="A38" s="54" t="s">
        <v>223</v>
      </c>
      <c r="B38" s="143" t="s">
        <v>58</v>
      </c>
      <c r="C38" s="143" t="s">
        <v>53</v>
      </c>
      <c r="D38" s="143" t="s">
        <v>57</v>
      </c>
      <c r="E38" s="53" t="s">
        <v>97</v>
      </c>
      <c r="F38" s="53" t="s">
        <v>81</v>
      </c>
      <c r="G38" s="53" t="s">
        <v>225</v>
      </c>
      <c r="H38" s="53"/>
      <c r="I38" s="135"/>
      <c r="J38" s="222">
        <f>J39</f>
        <v>0</v>
      </c>
      <c r="K38" s="446"/>
      <c r="L38" s="447"/>
    </row>
    <row r="39" spans="1:12" ht="54" hidden="1">
      <c r="A39" s="209" t="s">
        <v>240</v>
      </c>
      <c r="B39" s="53" t="s">
        <v>58</v>
      </c>
      <c r="C39" s="53" t="s">
        <v>53</v>
      </c>
      <c r="D39" s="53" t="s">
        <v>57</v>
      </c>
      <c r="E39" s="53" t="s">
        <v>97</v>
      </c>
      <c r="F39" s="53" t="s">
        <v>81</v>
      </c>
      <c r="G39" s="53" t="s">
        <v>238</v>
      </c>
      <c r="H39" s="53"/>
      <c r="I39" s="135"/>
      <c r="J39" s="121">
        <f>J41</f>
        <v>0</v>
      </c>
      <c r="K39" s="446"/>
      <c r="L39" s="447"/>
    </row>
    <row r="40" spans="1:12" ht="26.25" hidden="1">
      <c r="A40" s="150" t="s">
        <v>87</v>
      </c>
      <c r="B40" s="53" t="s">
        <v>58</v>
      </c>
      <c r="C40" s="53" t="s">
        <v>53</v>
      </c>
      <c r="D40" s="53" t="s">
        <v>57</v>
      </c>
      <c r="E40" s="53" t="s">
        <v>97</v>
      </c>
      <c r="F40" s="53" t="s">
        <v>81</v>
      </c>
      <c r="G40" s="53" t="s">
        <v>238</v>
      </c>
      <c r="H40" s="53" t="s">
        <v>90</v>
      </c>
      <c r="I40" s="135"/>
      <c r="J40" s="121">
        <f>J41</f>
        <v>0</v>
      </c>
      <c r="K40" s="446"/>
      <c r="L40" s="447"/>
    </row>
    <row r="41" spans="1:12" ht="12.75" customHeight="1" hidden="1">
      <c r="A41" s="54" t="s">
        <v>160</v>
      </c>
      <c r="B41" s="143" t="s">
        <v>58</v>
      </c>
      <c r="C41" s="143" t="s">
        <v>53</v>
      </c>
      <c r="D41" s="143" t="s">
        <v>57</v>
      </c>
      <c r="E41" s="53" t="s">
        <v>97</v>
      </c>
      <c r="F41" s="53" t="s">
        <v>81</v>
      </c>
      <c r="G41" s="53" t="s">
        <v>238</v>
      </c>
      <c r="H41" s="53" t="s">
        <v>90</v>
      </c>
      <c r="I41" s="135">
        <v>226</v>
      </c>
      <c r="J41" s="121"/>
      <c r="K41" s="446"/>
      <c r="L41" s="447"/>
    </row>
    <row r="42" spans="1:12" s="43" customFormat="1" ht="25.5">
      <c r="A42" s="378" t="s">
        <v>357</v>
      </c>
      <c r="B42" s="379" t="s">
        <v>58</v>
      </c>
      <c r="C42" s="379" t="s">
        <v>53</v>
      </c>
      <c r="D42" s="379" t="s">
        <v>57</v>
      </c>
      <c r="E42" s="379" t="s">
        <v>97</v>
      </c>
      <c r="F42" s="379" t="s">
        <v>81</v>
      </c>
      <c r="G42" s="379" t="s">
        <v>356</v>
      </c>
      <c r="H42" s="379"/>
      <c r="I42" s="380"/>
      <c r="J42" s="381">
        <f>J43</f>
        <v>905.3</v>
      </c>
      <c r="K42" s="381">
        <f>K43</f>
        <v>0</v>
      </c>
      <c r="L42" s="381">
        <f>L43</f>
        <v>905.3</v>
      </c>
    </row>
    <row r="43" spans="1:12" s="173" customFormat="1" ht="26.25">
      <c r="A43" s="67" t="s">
        <v>82</v>
      </c>
      <c r="B43" s="53" t="s">
        <v>58</v>
      </c>
      <c r="C43" s="53" t="s">
        <v>53</v>
      </c>
      <c r="D43" s="53" t="s">
        <v>57</v>
      </c>
      <c r="E43" s="53" t="s">
        <v>97</v>
      </c>
      <c r="F43" s="53" t="s">
        <v>81</v>
      </c>
      <c r="G43" s="53" t="s">
        <v>356</v>
      </c>
      <c r="H43" s="53" t="s">
        <v>83</v>
      </c>
      <c r="I43" s="184"/>
      <c r="J43" s="172">
        <f>J44+J45</f>
        <v>905.3</v>
      </c>
      <c r="K43" s="172">
        <f>K44+K45</f>
        <v>0</v>
      </c>
      <c r="L43" s="172">
        <f>L44+L45</f>
        <v>905.3</v>
      </c>
    </row>
    <row r="44" spans="1:12" ht="12.75" customHeight="1">
      <c r="A44" s="138" t="s">
        <v>141</v>
      </c>
      <c r="B44" s="53" t="s">
        <v>58</v>
      </c>
      <c r="C44" s="69" t="s">
        <v>53</v>
      </c>
      <c r="D44" s="69" t="s">
        <v>57</v>
      </c>
      <c r="E44" s="53" t="s">
        <v>97</v>
      </c>
      <c r="F44" s="53" t="s">
        <v>81</v>
      </c>
      <c r="G44" s="69" t="s">
        <v>356</v>
      </c>
      <c r="H44" s="69" t="s">
        <v>83</v>
      </c>
      <c r="I44" s="137" t="s">
        <v>142</v>
      </c>
      <c r="J44" s="119">
        <f>695.3</f>
        <v>695.3</v>
      </c>
      <c r="K44" s="446"/>
      <c r="L44" s="446">
        <f>J44-K44</f>
        <v>695.3</v>
      </c>
    </row>
    <row r="45" spans="1:12" ht="12.75" customHeight="1">
      <c r="A45" s="54" t="s">
        <v>166</v>
      </c>
      <c r="B45" s="53" t="s">
        <v>58</v>
      </c>
      <c r="C45" s="69" t="s">
        <v>53</v>
      </c>
      <c r="D45" s="69" t="s">
        <v>57</v>
      </c>
      <c r="E45" s="53" t="s">
        <v>97</v>
      </c>
      <c r="F45" s="53" t="s">
        <v>81</v>
      </c>
      <c r="G45" s="69" t="s">
        <v>356</v>
      </c>
      <c r="H45" s="69" t="s">
        <v>83</v>
      </c>
      <c r="I45" s="137" t="s">
        <v>144</v>
      </c>
      <c r="J45" s="119">
        <f>210</f>
        <v>210</v>
      </c>
      <c r="K45" s="446"/>
      <c r="L45" s="446">
        <f>J45-K45</f>
        <v>210</v>
      </c>
    </row>
    <row r="46" spans="1:12" s="43" customFormat="1" ht="51">
      <c r="A46" s="370" t="s">
        <v>247</v>
      </c>
      <c r="B46" s="354" t="s">
        <v>58</v>
      </c>
      <c r="C46" s="367" t="s">
        <v>53</v>
      </c>
      <c r="D46" s="367" t="s">
        <v>57</v>
      </c>
      <c r="E46" s="354" t="s">
        <v>351</v>
      </c>
      <c r="F46" s="354" t="s">
        <v>81</v>
      </c>
      <c r="G46" s="367"/>
      <c r="H46" s="367"/>
      <c r="I46" s="368"/>
      <c r="J46" s="369">
        <f>J47</f>
        <v>15</v>
      </c>
      <c r="K46" s="369">
        <f aca="true" t="shared" si="3" ref="K46:L48">K47</f>
        <v>0</v>
      </c>
      <c r="L46" s="369">
        <f t="shared" si="3"/>
        <v>15</v>
      </c>
    </row>
    <row r="47" spans="1:12" s="173" customFormat="1" ht="27">
      <c r="A47" s="51" t="s">
        <v>248</v>
      </c>
      <c r="B47" s="110" t="s">
        <v>58</v>
      </c>
      <c r="C47" s="170" t="s">
        <v>53</v>
      </c>
      <c r="D47" s="170" t="s">
        <v>57</v>
      </c>
      <c r="E47" s="110" t="s">
        <v>351</v>
      </c>
      <c r="F47" s="110" t="s">
        <v>81</v>
      </c>
      <c r="G47" s="290" t="s">
        <v>246</v>
      </c>
      <c r="H47" s="170"/>
      <c r="I47" s="184"/>
      <c r="J47" s="176">
        <f>J48</f>
        <v>15</v>
      </c>
      <c r="K47" s="176">
        <f t="shared" si="3"/>
        <v>0</v>
      </c>
      <c r="L47" s="176">
        <f t="shared" si="3"/>
        <v>15</v>
      </c>
    </row>
    <row r="48" spans="1:12" ht="12.75" customHeight="1">
      <c r="A48" s="150" t="s">
        <v>87</v>
      </c>
      <c r="B48" s="53" t="s">
        <v>58</v>
      </c>
      <c r="C48" s="69" t="s">
        <v>53</v>
      </c>
      <c r="D48" s="69" t="s">
        <v>57</v>
      </c>
      <c r="E48" s="53" t="s">
        <v>351</v>
      </c>
      <c r="F48" s="53" t="s">
        <v>81</v>
      </c>
      <c r="G48" s="291" t="s">
        <v>246</v>
      </c>
      <c r="H48" s="69" t="s">
        <v>90</v>
      </c>
      <c r="I48" s="137"/>
      <c r="J48" s="119">
        <f>J49</f>
        <v>15</v>
      </c>
      <c r="K48" s="119">
        <f t="shared" si="3"/>
        <v>0</v>
      </c>
      <c r="L48" s="119">
        <f t="shared" si="3"/>
        <v>15</v>
      </c>
    </row>
    <row r="49" spans="1:12" ht="12.75" customHeight="1">
      <c r="A49" s="54" t="s">
        <v>151</v>
      </c>
      <c r="B49" s="53" t="s">
        <v>58</v>
      </c>
      <c r="C49" s="69" t="s">
        <v>53</v>
      </c>
      <c r="D49" s="69" t="s">
        <v>57</v>
      </c>
      <c r="E49" s="53" t="s">
        <v>351</v>
      </c>
      <c r="F49" s="53" t="s">
        <v>81</v>
      </c>
      <c r="G49" s="291" t="s">
        <v>246</v>
      </c>
      <c r="H49" s="69" t="s">
        <v>90</v>
      </c>
      <c r="I49" s="137">
        <v>290</v>
      </c>
      <c r="J49" s="119">
        <v>15</v>
      </c>
      <c r="K49" s="446"/>
      <c r="L49" s="446">
        <f>J49-K49</f>
        <v>15</v>
      </c>
    </row>
    <row r="50" spans="1:12" s="43" customFormat="1" ht="25.5">
      <c r="A50" s="353" t="s">
        <v>211</v>
      </c>
      <c r="B50" s="354" t="s">
        <v>58</v>
      </c>
      <c r="C50" s="367" t="s">
        <v>53</v>
      </c>
      <c r="D50" s="367" t="s">
        <v>57</v>
      </c>
      <c r="E50" s="367" t="s">
        <v>3</v>
      </c>
      <c r="F50" s="367" t="s">
        <v>80</v>
      </c>
      <c r="G50" s="367"/>
      <c r="H50" s="367"/>
      <c r="I50" s="368"/>
      <c r="J50" s="369">
        <f>J51</f>
        <v>4.3</v>
      </c>
      <c r="K50" s="369">
        <f>K51</f>
        <v>0</v>
      </c>
      <c r="L50" s="369">
        <f>L51</f>
        <v>4.3</v>
      </c>
    </row>
    <row r="51" spans="1:12" s="43" customFormat="1" ht="51">
      <c r="A51" s="301" t="s">
        <v>212</v>
      </c>
      <c r="B51" s="52" t="s">
        <v>58</v>
      </c>
      <c r="C51" s="68" t="s">
        <v>53</v>
      </c>
      <c r="D51" s="68" t="s">
        <v>57</v>
      </c>
      <c r="E51" s="68" t="s">
        <v>3</v>
      </c>
      <c r="F51" s="68" t="s">
        <v>81</v>
      </c>
      <c r="G51" s="68"/>
      <c r="H51" s="68"/>
      <c r="I51" s="136"/>
      <c r="J51" s="120">
        <f>J53</f>
        <v>4.3</v>
      </c>
      <c r="K51" s="120">
        <f>K53</f>
        <v>0</v>
      </c>
      <c r="L51" s="120">
        <f>L53</f>
        <v>4.3</v>
      </c>
    </row>
    <row r="52" spans="1:12" s="43" customFormat="1" ht="33.75">
      <c r="A52" s="306" t="s">
        <v>95</v>
      </c>
      <c r="B52" s="52" t="s">
        <v>58</v>
      </c>
      <c r="C52" s="68" t="s">
        <v>53</v>
      </c>
      <c r="D52" s="68" t="s">
        <v>57</v>
      </c>
      <c r="E52" s="68" t="s">
        <v>3</v>
      </c>
      <c r="F52" s="68" t="s">
        <v>81</v>
      </c>
      <c r="G52" s="68" t="s">
        <v>352</v>
      </c>
      <c r="H52" s="68"/>
      <c r="I52" s="136"/>
      <c r="J52" s="120">
        <f>J53</f>
        <v>4.3</v>
      </c>
      <c r="K52" s="120">
        <f aca="true" t="shared" si="4" ref="K52:L55">K53</f>
        <v>0</v>
      </c>
      <c r="L52" s="120">
        <f t="shared" si="4"/>
        <v>4.3</v>
      </c>
    </row>
    <row r="53" spans="1:12" s="43" customFormat="1" ht="25.5">
      <c r="A53" s="301" t="s">
        <v>96</v>
      </c>
      <c r="B53" s="52" t="s">
        <v>58</v>
      </c>
      <c r="C53" s="68" t="s">
        <v>53</v>
      </c>
      <c r="D53" s="68" t="s">
        <v>57</v>
      </c>
      <c r="E53" s="68" t="s">
        <v>3</v>
      </c>
      <c r="F53" s="68" t="s">
        <v>81</v>
      </c>
      <c r="G53" s="68" t="s">
        <v>2</v>
      </c>
      <c r="H53" s="68"/>
      <c r="I53" s="136"/>
      <c r="J53" s="120">
        <f>J54</f>
        <v>4.3</v>
      </c>
      <c r="K53" s="120">
        <f t="shared" si="4"/>
        <v>0</v>
      </c>
      <c r="L53" s="120">
        <f t="shared" si="4"/>
        <v>4.3</v>
      </c>
    </row>
    <row r="54" spans="1:12" s="43" customFormat="1" ht="33.75" customHeight="1">
      <c r="A54" s="67" t="s">
        <v>87</v>
      </c>
      <c r="B54" s="53" t="s">
        <v>58</v>
      </c>
      <c r="C54" s="69" t="s">
        <v>53</v>
      </c>
      <c r="D54" s="69" t="s">
        <v>57</v>
      </c>
      <c r="E54" s="69" t="s">
        <v>3</v>
      </c>
      <c r="F54" s="69" t="s">
        <v>81</v>
      </c>
      <c r="G54" s="69" t="s">
        <v>2</v>
      </c>
      <c r="H54" s="69" t="s">
        <v>90</v>
      </c>
      <c r="I54" s="136"/>
      <c r="J54" s="120">
        <f>J55</f>
        <v>4.3</v>
      </c>
      <c r="K54" s="120">
        <f t="shared" si="4"/>
        <v>0</v>
      </c>
      <c r="L54" s="120">
        <f t="shared" si="4"/>
        <v>4.3</v>
      </c>
    </row>
    <row r="55" spans="1:12" s="146" customFormat="1" ht="26.25">
      <c r="A55" s="67" t="s">
        <v>87</v>
      </c>
      <c r="B55" s="143" t="s">
        <v>58</v>
      </c>
      <c r="C55" s="154" t="s">
        <v>53</v>
      </c>
      <c r="D55" s="154" t="s">
        <v>57</v>
      </c>
      <c r="E55" s="154" t="s">
        <v>3</v>
      </c>
      <c r="F55" s="154" t="s">
        <v>81</v>
      </c>
      <c r="G55" s="154" t="s">
        <v>2</v>
      </c>
      <c r="H55" s="154" t="s">
        <v>90</v>
      </c>
      <c r="I55" s="153"/>
      <c r="J55" s="152">
        <f>J56</f>
        <v>4.3</v>
      </c>
      <c r="K55" s="152">
        <f t="shared" si="4"/>
        <v>0</v>
      </c>
      <c r="L55" s="152">
        <f t="shared" si="4"/>
        <v>4.3</v>
      </c>
    </row>
    <row r="56" spans="1:12" ht="12.75" customHeight="1">
      <c r="A56" s="54" t="s">
        <v>154</v>
      </c>
      <c r="B56" s="53" t="s">
        <v>58</v>
      </c>
      <c r="C56" s="69" t="s">
        <v>53</v>
      </c>
      <c r="D56" s="69" t="s">
        <v>57</v>
      </c>
      <c r="E56" s="69" t="s">
        <v>3</v>
      </c>
      <c r="F56" s="53" t="s">
        <v>81</v>
      </c>
      <c r="G56" s="69" t="s">
        <v>2</v>
      </c>
      <c r="H56" s="69" t="s">
        <v>90</v>
      </c>
      <c r="I56" s="137" t="s">
        <v>155</v>
      </c>
      <c r="J56" s="119">
        <v>4.3</v>
      </c>
      <c r="K56" s="446"/>
      <c r="L56" s="446">
        <f>J56-K56</f>
        <v>4.3</v>
      </c>
    </row>
    <row r="57" spans="1:12" s="43" customFormat="1" ht="12.75" customHeight="1">
      <c r="A57" s="360" t="s">
        <v>59</v>
      </c>
      <c r="B57" s="350" t="s">
        <v>58</v>
      </c>
      <c r="C57" s="350" t="s">
        <v>53</v>
      </c>
      <c r="D57" s="361" t="s">
        <v>60</v>
      </c>
      <c r="E57" s="361"/>
      <c r="F57" s="361"/>
      <c r="G57" s="361"/>
      <c r="H57" s="361"/>
      <c r="I57" s="362"/>
      <c r="J57" s="363">
        <f aca="true" t="shared" si="5" ref="J57:L58">J58</f>
        <v>200</v>
      </c>
      <c r="K57" s="363">
        <f t="shared" si="5"/>
        <v>0</v>
      </c>
      <c r="L57" s="363">
        <f t="shared" si="5"/>
        <v>200</v>
      </c>
    </row>
    <row r="58" spans="1:229" s="43" customFormat="1" ht="25.5">
      <c r="A58" s="279" t="s">
        <v>93</v>
      </c>
      <c r="B58" s="52" t="s">
        <v>58</v>
      </c>
      <c r="C58" s="52" t="s">
        <v>53</v>
      </c>
      <c r="D58" s="52" t="s">
        <v>60</v>
      </c>
      <c r="E58" s="52" t="s">
        <v>97</v>
      </c>
      <c r="F58" s="52" t="s">
        <v>80</v>
      </c>
      <c r="G58" s="52"/>
      <c r="H58" s="52"/>
      <c r="I58" s="133"/>
      <c r="J58" s="222">
        <f t="shared" si="5"/>
        <v>200</v>
      </c>
      <c r="K58" s="222">
        <f t="shared" si="5"/>
        <v>0</v>
      </c>
      <c r="L58" s="222">
        <f t="shared" si="5"/>
        <v>200</v>
      </c>
      <c r="Q58" s="46"/>
      <c r="R58" s="47"/>
      <c r="S58" s="48"/>
      <c r="T58" s="48"/>
      <c r="U58" s="48"/>
      <c r="V58" s="48"/>
      <c r="W58" s="49"/>
      <c r="X58" s="48"/>
      <c r="Y58" s="50"/>
      <c r="AC58" s="46"/>
      <c r="AK58" s="46"/>
      <c r="AL58" s="47"/>
      <c r="AM58" s="48"/>
      <c r="AN58" s="48"/>
      <c r="AO58" s="48"/>
      <c r="AP58" s="48"/>
      <c r="AQ58" s="49"/>
      <c r="AR58" s="48"/>
      <c r="AS58" s="50"/>
      <c r="AW58" s="46"/>
      <c r="BE58" s="46"/>
      <c r="BF58" s="47"/>
      <c r="BG58" s="48"/>
      <c r="BH58" s="48"/>
      <c r="BI58" s="48"/>
      <c r="BJ58" s="48"/>
      <c r="BK58" s="49"/>
      <c r="BL58" s="48"/>
      <c r="BM58" s="50"/>
      <c r="BQ58" s="46"/>
      <c r="BY58" s="46"/>
      <c r="BZ58" s="47"/>
      <c r="CA58" s="48"/>
      <c r="CB58" s="48"/>
      <c r="CC58" s="48"/>
      <c r="CD58" s="48"/>
      <c r="CE58" s="49"/>
      <c r="CF58" s="48"/>
      <c r="CG58" s="50"/>
      <c r="CK58" s="46"/>
      <c r="CS58" s="46"/>
      <c r="CT58" s="47"/>
      <c r="CU58" s="48"/>
      <c r="CV58" s="48"/>
      <c r="CW58" s="48"/>
      <c r="CX58" s="48"/>
      <c r="CY58" s="49"/>
      <c r="CZ58" s="48"/>
      <c r="DA58" s="50"/>
      <c r="DE58" s="46"/>
      <c r="DM58" s="46"/>
      <c r="DN58" s="47"/>
      <c r="DO58" s="48"/>
      <c r="DP58" s="48"/>
      <c r="DQ58" s="48"/>
      <c r="DR58" s="48"/>
      <c r="DS58" s="49"/>
      <c r="DT58" s="48"/>
      <c r="DU58" s="50"/>
      <c r="DY58" s="46"/>
      <c r="EG58" s="46"/>
      <c r="EH58" s="47"/>
      <c r="EI58" s="48"/>
      <c r="EJ58" s="48"/>
      <c r="EK58" s="48"/>
      <c r="EL58" s="48"/>
      <c r="EM58" s="49"/>
      <c r="EN58" s="48"/>
      <c r="EO58" s="50"/>
      <c r="ES58" s="46"/>
      <c r="FA58" s="46"/>
      <c r="FB58" s="47"/>
      <c r="FC58" s="48"/>
      <c r="FD58" s="48"/>
      <c r="FE58" s="48"/>
      <c r="FF58" s="48"/>
      <c r="FG58" s="49"/>
      <c r="FH58" s="48"/>
      <c r="FI58" s="50"/>
      <c r="FM58" s="46"/>
      <c r="FU58" s="46"/>
      <c r="FV58" s="47"/>
      <c r="FW58" s="48"/>
      <c r="FX58" s="48"/>
      <c r="FY58" s="48"/>
      <c r="FZ58" s="48"/>
      <c r="GA58" s="49"/>
      <c r="GB58" s="48"/>
      <c r="GC58" s="50"/>
      <c r="GG58" s="46"/>
      <c r="GO58" s="46"/>
      <c r="GP58" s="47"/>
      <c r="GQ58" s="48"/>
      <c r="GR58" s="48"/>
      <c r="GS58" s="48"/>
      <c r="GT58" s="48"/>
      <c r="GU58" s="49"/>
      <c r="GV58" s="48"/>
      <c r="GW58" s="50"/>
      <c r="HA58" s="46"/>
      <c r="HI58" s="46"/>
      <c r="HJ58" s="47"/>
      <c r="HK58" s="48"/>
      <c r="HL58" s="48"/>
      <c r="HM58" s="48"/>
      <c r="HN58" s="48"/>
      <c r="HO58" s="49"/>
      <c r="HP58" s="48"/>
      <c r="HQ58" s="50"/>
      <c r="HU58" s="46"/>
    </row>
    <row r="59" spans="1:12" s="43" customFormat="1" ht="25.5">
      <c r="A59" s="278" t="s">
        <v>94</v>
      </c>
      <c r="B59" s="52" t="s">
        <v>58</v>
      </c>
      <c r="C59" s="52" t="s">
        <v>53</v>
      </c>
      <c r="D59" s="52" t="s">
        <v>60</v>
      </c>
      <c r="E59" s="52" t="s">
        <v>97</v>
      </c>
      <c r="F59" s="52" t="s">
        <v>81</v>
      </c>
      <c r="G59" s="52"/>
      <c r="H59" s="52"/>
      <c r="I59" s="133"/>
      <c r="J59" s="222">
        <f>J61</f>
        <v>200</v>
      </c>
      <c r="K59" s="222">
        <f>K61</f>
        <v>0</v>
      </c>
      <c r="L59" s="222">
        <f>L61</f>
        <v>200</v>
      </c>
    </row>
    <row r="60" spans="1:12" s="43" customFormat="1" ht="15.75">
      <c r="A60" s="302" t="s">
        <v>342</v>
      </c>
      <c r="B60" s="52" t="s">
        <v>58</v>
      </c>
      <c r="C60" s="52" t="s">
        <v>53</v>
      </c>
      <c r="D60" s="52" t="s">
        <v>60</v>
      </c>
      <c r="E60" s="52" t="s">
        <v>97</v>
      </c>
      <c r="F60" s="52" t="s">
        <v>81</v>
      </c>
      <c r="G60" s="52" t="s">
        <v>341</v>
      </c>
      <c r="H60" s="52"/>
      <c r="I60" s="133"/>
      <c r="J60" s="222">
        <f>J61</f>
        <v>200</v>
      </c>
      <c r="K60" s="222">
        <f>K61</f>
        <v>0</v>
      </c>
      <c r="L60" s="222">
        <f>L61</f>
        <v>200</v>
      </c>
    </row>
    <row r="61" spans="1:12" s="43" customFormat="1" ht="12.75" customHeight="1">
      <c r="A61" s="305" t="s">
        <v>347</v>
      </c>
      <c r="B61" s="52" t="s">
        <v>58</v>
      </c>
      <c r="C61" s="52" t="s">
        <v>53</v>
      </c>
      <c r="D61" s="52" t="s">
        <v>60</v>
      </c>
      <c r="E61" s="52" t="s">
        <v>97</v>
      </c>
      <c r="F61" s="52" t="s">
        <v>81</v>
      </c>
      <c r="G61" s="52" t="s">
        <v>329</v>
      </c>
      <c r="H61" s="52"/>
      <c r="I61" s="133"/>
      <c r="J61" s="222">
        <f>J63</f>
        <v>200</v>
      </c>
      <c r="K61" s="222">
        <f>K63</f>
        <v>0</v>
      </c>
      <c r="L61" s="222">
        <f>L63</f>
        <v>200</v>
      </c>
    </row>
    <row r="62" spans="1:12" s="146" customFormat="1" ht="12.75" customHeight="1">
      <c r="A62" s="144" t="s">
        <v>98</v>
      </c>
      <c r="B62" s="143" t="s">
        <v>58</v>
      </c>
      <c r="C62" s="143" t="s">
        <v>53</v>
      </c>
      <c r="D62" s="143" t="s">
        <v>60</v>
      </c>
      <c r="E62" s="143" t="s">
        <v>97</v>
      </c>
      <c r="F62" s="143" t="s">
        <v>81</v>
      </c>
      <c r="G62" s="143" t="s">
        <v>329</v>
      </c>
      <c r="H62" s="143" t="s">
        <v>99</v>
      </c>
      <c r="I62" s="148"/>
      <c r="J62" s="151">
        <f>J63</f>
        <v>200</v>
      </c>
      <c r="K62" s="151">
        <f>K63</f>
        <v>0</v>
      </c>
      <c r="L62" s="151">
        <f>L63</f>
        <v>200</v>
      </c>
    </row>
    <row r="63" spans="1:12" ht="14.25" customHeight="1">
      <c r="A63" s="54" t="s">
        <v>151</v>
      </c>
      <c r="B63" s="53" t="s">
        <v>58</v>
      </c>
      <c r="C63" s="53" t="s">
        <v>53</v>
      </c>
      <c r="D63" s="53" t="s">
        <v>60</v>
      </c>
      <c r="E63" s="69" t="s">
        <v>97</v>
      </c>
      <c r="F63" s="53" t="s">
        <v>81</v>
      </c>
      <c r="G63" s="53" t="s">
        <v>329</v>
      </c>
      <c r="H63" s="53" t="s">
        <v>99</v>
      </c>
      <c r="I63" s="135" t="s">
        <v>152</v>
      </c>
      <c r="J63" s="119">
        <v>200</v>
      </c>
      <c r="K63" s="446"/>
      <c r="L63" s="446">
        <f>J63-K63</f>
        <v>200</v>
      </c>
    </row>
    <row r="64" spans="1:12" s="43" customFormat="1" ht="12.75" customHeight="1">
      <c r="A64" s="331" t="s">
        <v>61</v>
      </c>
      <c r="B64" s="332" t="s">
        <v>58</v>
      </c>
      <c r="C64" s="335" t="s">
        <v>57</v>
      </c>
      <c r="D64" s="332"/>
      <c r="E64" s="332"/>
      <c r="F64" s="332"/>
      <c r="G64" s="332"/>
      <c r="H64" s="332"/>
      <c r="I64" s="333"/>
      <c r="J64" s="334">
        <f>J65</f>
        <v>7665</v>
      </c>
      <c r="K64" s="334">
        <f aca="true" t="shared" si="6" ref="K64:L67">K65</f>
        <v>0</v>
      </c>
      <c r="L64" s="334">
        <f t="shared" si="6"/>
        <v>7665</v>
      </c>
    </row>
    <row r="65" spans="1:12" s="43" customFormat="1" ht="12.75" customHeight="1">
      <c r="A65" s="299" t="s">
        <v>100</v>
      </c>
      <c r="B65" s="52" t="s">
        <v>58</v>
      </c>
      <c r="C65" s="52" t="s">
        <v>57</v>
      </c>
      <c r="D65" s="52" t="s">
        <v>63</v>
      </c>
      <c r="E65" s="52"/>
      <c r="F65" s="52"/>
      <c r="G65" s="52"/>
      <c r="H65" s="52"/>
      <c r="I65" s="133"/>
      <c r="J65" s="120">
        <f>J66</f>
        <v>7665</v>
      </c>
      <c r="K65" s="120">
        <f t="shared" si="6"/>
        <v>0</v>
      </c>
      <c r="L65" s="120">
        <f t="shared" si="6"/>
        <v>7665</v>
      </c>
    </row>
    <row r="66" spans="1:12" s="43" customFormat="1" ht="25.5">
      <c r="A66" s="279" t="s">
        <v>93</v>
      </c>
      <c r="B66" s="52" t="s">
        <v>58</v>
      </c>
      <c r="C66" s="52" t="s">
        <v>57</v>
      </c>
      <c r="D66" s="52" t="s">
        <v>63</v>
      </c>
      <c r="E66" s="52" t="s">
        <v>97</v>
      </c>
      <c r="F66" s="52" t="s">
        <v>80</v>
      </c>
      <c r="G66" s="52"/>
      <c r="H66" s="52"/>
      <c r="I66" s="307"/>
      <c r="J66" s="120">
        <f>J67</f>
        <v>7665</v>
      </c>
      <c r="K66" s="120">
        <f t="shared" si="6"/>
        <v>0</v>
      </c>
      <c r="L66" s="120">
        <f t="shared" si="6"/>
        <v>7665</v>
      </c>
    </row>
    <row r="67" spans="1:12" s="43" customFormat="1" ht="25.5">
      <c r="A67" s="278" t="s">
        <v>94</v>
      </c>
      <c r="B67" s="52" t="s">
        <v>58</v>
      </c>
      <c r="C67" s="52" t="s">
        <v>57</v>
      </c>
      <c r="D67" s="52" t="s">
        <v>63</v>
      </c>
      <c r="E67" s="52" t="s">
        <v>97</v>
      </c>
      <c r="F67" s="52" t="s">
        <v>81</v>
      </c>
      <c r="G67" s="52"/>
      <c r="H67" s="52"/>
      <c r="I67" s="133"/>
      <c r="J67" s="222">
        <f>J68</f>
        <v>7665</v>
      </c>
      <c r="K67" s="222">
        <f t="shared" si="6"/>
        <v>0</v>
      </c>
      <c r="L67" s="222">
        <f t="shared" si="6"/>
        <v>7665</v>
      </c>
    </row>
    <row r="68" spans="1:12" s="43" customFormat="1" ht="22.5" customHeight="1">
      <c r="A68" s="306" t="s">
        <v>360</v>
      </c>
      <c r="B68" s="52" t="s">
        <v>58</v>
      </c>
      <c r="C68" s="52" t="s">
        <v>57</v>
      </c>
      <c r="D68" s="52" t="s">
        <v>63</v>
      </c>
      <c r="E68" s="52" t="s">
        <v>97</v>
      </c>
      <c r="F68" s="52" t="s">
        <v>81</v>
      </c>
      <c r="G68" s="52" t="s">
        <v>359</v>
      </c>
      <c r="H68" s="52"/>
      <c r="I68" s="133"/>
      <c r="J68" s="222">
        <f>J69+J72+J77</f>
        <v>7665</v>
      </c>
      <c r="K68" s="222">
        <f>K69+K72+K77</f>
        <v>0</v>
      </c>
      <c r="L68" s="222">
        <f>L69+L72+L77</f>
        <v>7665</v>
      </c>
    </row>
    <row r="69" spans="1:12" s="43" customFormat="1" ht="25.5">
      <c r="A69" s="382" t="s">
        <v>102</v>
      </c>
      <c r="B69" s="383" t="s">
        <v>58</v>
      </c>
      <c r="C69" s="383" t="s">
        <v>57</v>
      </c>
      <c r="D69" s="383" t="s">
        <v>63</v>
      </c>
      <c r="E69" s="383" t="s">
        <v>97</v>
      </c>
      <c r="F69" s="383" t="s">
        <v>81</v>
      </c>
      <c r="G69" s="383" t="s">
        <v>330</v>
      </c>
      <c r="H69" s="383"/>
      <c r="I69" s="384"/>
      <c r="J69" s="385">
        <f aca="true" t="shared" si="7" ref="J69:L70">J70</f>
        <v>5795</v>
      </c>
      <c r="K69" s="385">
        <f t="shared" si="7"/>
        <v>0</v>
      </c>
      <c r="L69" s="385">
        <f t="shared" si="7"/>
        <v>5795</v>
      </c>
    </row>
    <row r="70" spans="1:12" ht="26.25">
      <c r="A70" s="160" t="s">
        <v>106</v>
      </c>
      <c r="B70" s="143" t="s">
        <v>58</v>
      </c>
      <c r="C70" s="143" t="s">
        <v>57</v>
      </c>
      <c r="D70" s="143" t="s">
        <v>63</v>
      </c>
      <c r="E70" s="143" t="s">
        <v>97</v>
      </c>
      <c r="F70" s="143" t="s">
        <v>81</v>
      </c>
      <c r="G70" s="143" t="s">
        <v>330</v>
      </c>
      <c r="H70" s="143" t="s">
        <v>104</v>
      </c>
      <c r="I70" s="148"/>
      <c r="J70" s="222">
        <f t="shared" si="7"/>
        <v>5795</v>
      </c>
      <c r="K70" s="222">
        <f t="shared" si="7"/>
        <v>0</v>
      </c>
      <c r="L70" s="222">
        <f t="shared" si="7"/>
        <v>5795</v>
      </c>
    </row>
    <row r="71" spans="1:12" ht="15.75">
      <c r="A71" s="70" t="s">
        <v>164</v>
      </c>
      <c r="B71" s="53" t="s">
        <v>58</v>
      </c>
      <c r="C71" s="53" t="s">
        <v>57</v>
      </c>
      <c r="D71" s="53" t="s">
        <v>63</v>
      </c>
      <c r="E71" s="69" t="s">
        <v>97</v>
      </c>
      <c r="F71" s="53" t="s">
        <v>81</v>
      </c>
      <c r="G71" s="143" t="s">
        <v>330</v>
      </c>
      <c r="H71" s="53" t="s">
        <v>104</v>
      </c>
      <c r="I71" s="135">
        <v>241</v>
      </c>
      <c r="J71" s="121">
        <v>5795</v>
      </c>
      <c r="K71" s="446"/>
      <c r="L71" s="446">
        <f>J71-K71</f>
        <v>5795</v>
      </c>
    </row>
    <row r="72" spans="1:12" s="43" customFormat="1" ht="15.75">
      <c r="A72" s="301"/>
      <c r="B72" s="52" t="s">
        <v>58</v>
      </c>
      <c r="C72" s="52" t="s">
        <v>57</v>
      </c>
      <c r="D72" s="52" t="s">
        <v>63</v>
      </c>
      <c r="E72" s="52" t="s">
        <v>97</v>
      </c>
      <c r="F72" s="52" t="s">
        <v>81</v>
      </c>
      <c r="G72" s="52" t="s">
        <v>330</v>
      </c>
      <c r="H72" s="52" t="s">
        <v>90</v>
      </c>
      <c r="I72" s="133"/>
      <c r="J72" s="222">
        <f>J73+J75</f>
        <v>1570</v>
      </c>
      <c r="K72" s="222">
        <f>K73+K75</f>
        <v>0</v>
      </c>
      <c r="L72" s="222">
        <f>L73+L75</f>
        <v>1570</v>
      </c>
    </row>
    <row r="73" spans="1:12" s="146" customFormat="1" ht="26.25">
      <c r="A73" s="150" t="s">
        <v>87</v>
      </c>
      <c r="B73" s="143" t="s">
        <v>58</v>
      </c>
      <c r="C73" s="143" t="s">
        <v>57</v>
      </c>
      <c r="D73" s="143" t="s">
        <v>63</v>
      </c>
      <c r="E73" s="143" t="s">
        <v>97</v>
      </c>
      <c r="F73" s="143" t="s">
        <v>81</v>
      </c>
      <c r="G73" s="143" t="s">
        <v>330</v>
      </c>
      <c r="H73" s="143" t="s">
        <v>90</v>
      </c>
      <c r="I73" s="148"/>
      <c r="J73" s="151">
        <f>J74</f>
        <v>1500</v>
      </c>
      <c r="K73" s="151">
        <f>K74</f>
        <v>0</v>
      </c>
      <c r="L73" s="151">
        <f>L74</f>
        <v>1500</v>
      </c>
    </row>
    <row r="74" spans="1:12" ht="12" customHeight="1">
      <c r="A74" s="54" t="s">
        <v>156</v>
      </c>
      <c r="B74" s="53" t="s">
        <v>58</v>
      </c>
      <c r="C74" s="53" t="s">
        <v>57</v>
      </c>
      <c r="D74" s="53" t="s">
        <v>63</v>
      </c>
      <c r="E74" s="69" t="s">
        <v>97</v>
      </c>
      <c r="F74" s="53" t="s">
        <v>81</v>
      </c>
      <c r="G74" s="143" t="s">
        <v>330</v>
      </c>
      <c r="H74" s="53" t="s">
        <v>90</v>
      </c>
      <c r="I74" s="135" t="s">
        <v>150</v>
      </c>
      <c r="J74" s="121">
        <v>1500</v>
      </c>
      <c r="K74" s="446"/>
      <c r="L74" s="446">
        <f>J74-K74</f>
        <v>1500</v>
      </c>
    </row>
    <row r="75" spans="1:12" s="146" customFormat="1" ht="26.25">
      <c r="A75" s="150" t="s">
        <v>87</v>
      </c>
      <c r="B75" s="143" t="s">
        <v>58</v>
      </c>
      <c r="C75" s="110" t="s">
        <v>57</v>
      </c>
      <c r="D75" s="110" t="s">
        <v>63</v>
      </c>
      <c r="E75" s="110" t="s">
        <v>97</v>
      </c>
      <c r="F75" s="110" t="s">
        <v>81</v>
      </c>
      <c r="G75" s="110" t="s">
        <v>330</v>
      </c>
      <c r="H75" s="110" t="s">
        <v>90</v>
      </c>
      <c r="I75" s="175"/>
      <c r="J75" s="172">
        <f>J76</f>
        <v>70</v>
      </c>
      <c r="K75" s="172">
        <f>K76</f>
        <v>0</v>
      </c>
      <c r="L75" s="172">
        <f>L76</f>
        <v>70</v>
      </c>
    </row>
    <row r="76" spans="1:229" ht="12.75" customHeight="1">
      <c r="A76" s="54" t="s">
        <v>160</v>
      </c>
      <c r="B76" s="53" t="s">
        <v>58</v>
      </c>
      <c r="C76" s="53" t="s">
        <v>57</v>
      </c>
      <c r="D76" s="53" t="s">
        <v>63</v>
      </c>
      <c r="E76" s="69" t="s">
        <v>97</v>
      </c>
      <c r="F76" s="53" t="s">
        <v>81</v>
      </c>
      <c r="G76" s="143" t="s">
        <v>330</v>
      </c>
      <c r="H76" s="53" t="s">
        <v>90</v>
      </c>
      <c r="I76" s="135">
        <v>226</v>
      </c>
      <c r="J76" s="121">
        <v>70</v>
      </c>
      <c r="K76" s="446"/>
      <c r="L76" s="446">
        <f>J76-K76</f>
        <v>70</v>
      </c>
      <c r="Q76" s="126"/>
      <c r="R76" s="122"/>
      <c r="S76" s="123"/>
      <c r="T76" s="123"/>
      <c r="U76" s="123"/>
      <c r="V76" s="123"/>
      <c r="W76" s="124"/>
      <c r="X76" s="123"/>
      <c r="Y76" s="125"/>
      <c r="AC76" s="126"/>
      <c r="AK76" s="126"/>
      <c r="AL76" s="122"/>
      <c r="AM76" s="123"/>
      <c r="AN76" s="123"/>
      <c r="AO76" s="123"/>
      <c r="AP76" s="123"/>
      <c r="AQ76" s="124"/>
      <c r="AR76" s="123"/>
      <c r="AS76" s="125"/>
      <c r="AW76" s="126"/>
      <c r="BE76" s="126"/>
      <c r="BF76" s="122"/>
      <c r="BG76" s="123"/>
      <c r="BH76" s="123"/>
      <c r="BI76" s="123"/>
      <c r="BJ76" s="123"/>
      <c r="BK76" s="124"/>
      <c r="BL76" s="123"/>
      <c r="BM76" s="125"/>
      <c r="BQ76" s="126"/>
      <c r="BY76" s="126"/>
      <c r="BZ76" s="122"/>
      <c r="CA76" s="123"/>
      <c r="CB76" s="123"/>
      <c r="CC76" s="123"/>
      <c r="CD76" s="123"/>
      <c r="CE76" s="124"/>
      <c r="CF76" s="123"/>
      <c r="CG76" s="125"/>
      <c r="CK76" s="126"/>
      <c r="CS76" s="126"/>
      <c r="CT76" s="122"/>
      <c r="CU76" s="123"/>
      <c r="CV76" s="123"/>
      <c r="CW76" s="123"/>
      <c r="CX76" s="123"/>
      <c r="CY76" s="124"/>
      <c r="CZ76" s="123"/>
      <c r="DA76" s="125"/>
      <c r="DE76" s="126"/>
      <c r="DM76" s="126"/>
      <c r="DN76" s="122"/>
      <c r="DO76" s="123"/>
      <c r="DP76" s="123"/>
      <c r="DQ76" s="123"/>
      <c r="DR76" s="123"/>
      <c r="DS76" s="124"/>
      <c r="DT76" s="123"/>
      <c r="DU76" s="125"/>
      <c r="DY76" s="126"/>
      <c r="EG76" s="126"/>
      <c r="EH76" s="122"/>
      <c r="EI76" s="123"/>
      <c r="EJ76" s="123"/>
      <c r="EK76" s="123"/>
      <c r="EL76" s="123"/>
      <c r="EM76" s="124"/>
      <c r="EN76" s="123"/>
      <c r="EO76" s="125"/>
      <c r="ES76" s="126"/>
      <c r="FA76" s="126"/>
      <c r="FB76" s="122"/>
      <c r="FC76" s="123"/>
      <c r="FD76" s="123"/>
      <c r="FE76" s="123"/>
      <c r="FF76" s="123"/>
      <c r="FG76" s="124"/>
      <c r="FH76" s="123"/>
      <c r="FI76" s="125"/>
      <c r="FM76" s="126"/>
      <c r="FU76" s="126"/>
      <c r="FV76" s="122"/>
      <c r="FW76" s="123"/>
      <c r="FX76" s="123"/>
      <c r="FY76" s="123"/>
      <c r="FZ76" s="123"/>
      <c r="GA76" s="124"/>
      <c r="GB76" s="123"/>
      <c r="GC76" s="125"/>
      <c r="GG76" s="126"/>
      <c r="GO76" s="126"/>
      <c r="GP76" s="122"/>
      <c r="GQ76" s="123"/>
      <c r="GR76" s="123"/>
      <c r="GS76" s="123"/>
      <c r="GT76" s="123"/>
      <c r="GU76" s="124"/>
      <c r="GV76" s="123"/>
      <c r="GW76" s="125"/>
      <c r="HA76" s="126"/>
      <c r="HI76" s="126"/>
      <c r="HJ76" s="122"/>
      <c r="HK76" s="123"/>
      <c r="HL76" s="123"/>
      <c r="HM76" s="123"/>
      <c r="HN76" s="123"/>
      <c r="HO76" s="124"/>
      <c r="HP76" s="123"/>
      <c r="HQ76" s="125"/>
      <c r="HU76" s="126"/>
    </row>
    <row r="77" spans="1:229" ht="27.75" customHeight="1">
      <c r="A77" s="305" t="s">
        <v>368</v>
      </c>
      <c r="B77" s="53" t="s">
        <v>58</v>
      </c>
      <c r="C77" s="53" t="s">
        <v>57</v>
      </c>
      <c r="D77" s="53" t="s">
        <v>63</v>
      </c>
      <c r="E77" s="69" t="s">
        <v>97</v>
      </c>
      <c r="F77" s="53" t="s">
        <v>81</v>
      </c>
      <c r="G77" s="143" t="s">
        <v>370</v>
      </c>
      <c r="H77" s="53"/>
      <c r="I77" s="135"/>
      <c r="J77" s="222">
        <f aca="true" t="shared" si="8" ref="J77:L78">J78</f>
        <v>300</v>
      </c>
      <c r="K77" s="222">
        <f t="shared" si="8"/>
        <v>0</v>
      </c>
      <c r="L77" s="222">
        <f t="shared" si="8"/>
        <v>300</v>
      </c>
      <c r="Q77" s="126"/>
      <c r="R77" s="122"/>
      <c r="S77" s="123"/>
      <c r="T77" s="123"/>
      <c r="U77" s="123"/>
      <c r="V77" s="123"/>
      <c r="W77" s="124"/>
      <c r="X77" s="123"/>
      <c r="Y77" s="125"/>
      <c r="AC77" s="126"/>
      <c r="AK77" s="126"/>
      <c r="AL77" s="122"/>
      <c r="AM77" s="123"/>
      <c r="AN77" s="123"/>
      <c r="AO77" s="123"/>
      <c r="AP77" s="123"/>
      <c r="AQ77" s="124"/>
      <c r="AR77" s="123"/>
      <c r="AS77" s="125"/>
      <c r="AW77" s="126"/>
      <c r="BE77" s="126"/>
      <c r="BF77" s="122"/>
      <c r="BG77" s="123"/>
      <c r="BH77" s="123"/>
      <c r="BI77" s="123"/>
      <c r="BJ77" s="123"/>
      <c r="BK77" s="124"/>
      <c r="BL77" s="123"/>
      <c r="BM77" s="125"/>
      <c r="BQ77" s="126"/>
      <c r="BY77" s="126"/>
      <c r="BZ77" s="122"/>
      <c r="CA77" s="123"/>
      <c r="CB77" s="123"/>
      <c r="CC77" s="123"/>
      <c r="CD77" s="123"/>
      <c r="CE77" s="124"/>
      <c r="CF77" s="123"/>
      <c r="CG77" s="125"/>
      <c r="CK77" s="126"/>
      <c r="CS77" s="126"/>
      <c r="CT77" s="122"/>
      <c r="CU77" s="123"/>
      <c r="CV77" s="123"/>
      <c r="CW77" s="123"/>
      <c r="CX77" s="123"/>
      <c r="CY77" s="124"/>
      <c r="CZ77" s="123"/>
      <c r="DA77" s="125"/>
      <c r="DE77" s="126"/>
      <c r="DM77" s="126"/>
      <c r="DN77" s="122"/>
      <c r="DO77" s="123"/>
      <c r="DP77" s="123"/>
      <c r="DQ77" s="123"/>
      <c r="DR77" s="123"/>
      <c r="DS77" s="124"/>
      <c r="DT77" s="123"/>
      <c r="DU77" s="125"/>
      <c r="DY77" s="126"/>
      <c r="EG77" s="126"/>
      <c r="EH77" s="122"/>
      <c r="EI77" s="123"/>
      <c r="EJ77" s="123"/>
      <c r="EK77" s="123"/>
      <c r="EL77" s="123"/>
      <c r="EM77" s="124"/>
      <c r="EN77" s="123"/>
      <c r="EO77" s="125"/>
      <c r="ES77" s="126"/>
      <c r="FA77" s="126"/>
      <c r="FB77" s="122"/>
      <c r="FC77" s="123"/>
      <c r="FD77" s="123"/>
      <c r="FE77" s="123"/>
      <c r="FF77" s="123"/>
      <c r="FG77" s="124"/>
      <c r="FH77" s="123"/>
      <c r="FI77" s="125"/>
      <c r="FM77" s="126"/>
      <c r="FU77" s="126"/>
      <c r="FV77" s="122"/>
      <c r="FW77" s="123"/>
      <c r="FX77" s="123"/>
      <c r="FY77" s="123"/>
      <c r="FZ77" s="123"/>
      <c r="GA77" s="124"/>
      <c r="GB77" s="123"/>
      <c r="GC77" s="125"/>
      <c r="GG77" s="126"/>
      <c r="GO77" s="126"/>
      <c r="GP77" s="122"/>
      <c r="GQ77" s="123"/>
      <c r="GR77" s="123"/>
      <c r="GS77" s="123"/>
      <c r="GT77" s="123"/>
      <c r="GU77" s="124"/>
      <c r="GV77" s="123"/>
      <c r="GW77" s="125"/>
      <c r="HA77" s="126"/>
      <c r="HI77" s="126"/>
      <c r="HJ77" s="122"/>
      <c r="HK77" s="123"/>
      <c r="HL77" s="123"/>
      <c r="HM77" s="123"/>
      <c r="HN77" s="123"/>
      <c r="HO77" s="124"/>
      <c r="HP77" s="123"/>
      <c r="HQ77" s="125"/>
      <c r="HU77" s="126"/>
    </row>
    <row r="78" spans="1:229" s="146" customFormat="1" ht="26.25">
      <c r="A78" s="150" t="s">
        <v>369</v>
      </c>
      <c r="B78" s="143" t="s">
        <v>58</v>
      </c>
      <c r="C78" s="143" t="s">
        <v>57</v>
      </c>
      <c r="D78" s="143" t="s">
        <v>63</v>
      </c>
      <c r="E78" s="143" t="s">
        <v>97</v>
      </c>
      <c r="F78" s="143" t="s">
        <v>81</v>
      </c>
      <c r="G78" s="143" t="s">
        <v>370</v>
      </c>
      <c r="H78" s="143" t="s">
        <v>107</v>
      </c>
      <c r="I78" s="148"/>
      <c r="J78" s="151">
        <f t="shared" si="8"/>
        <v>300</v>
      </c>
      <c r="K78" s="151">
        <f t="shared" si="8"/>
        <v>0</v>
      </c>
      <c r="L78" s="151">
        <f t="shared" si="8"/>
        <v>300</v>
      </c>
      <c r="Q78" s="155"/>
      <c r="R78" s="156"/>
      <c r="S78" s="157"/>
      <c r="T78" s="157"/>
      <c r="U78" s="157"/>
      <c r="V78" s="157"/>
      <c r="W78" s="158"/>
      <c r="X78" s="157"/>
      <c r="Y78" s="159"/>
      <c r="AC78" s="155"/>
      <c r="AK78" s="155"/>
      <c r="AL78" s="156"/>
      <c r="AM78" s="157"/>
      <c r="AN78" s="157"/>
      <c r="AO78" s="157"/>
      <c r="AP78" s="157"/>
      <c r="AQ78" s="158"/>
      <c r="AR78" s="157"/>
      <c r="AS78" s="159"/>
      <c r="AW78" s="155"/>
      <c r="BE78" s="155"/>
      <c r="BF78" s="156"/>
      <c r="BG78" s="157"/>
      <c r="BH78" s="157"/>
      <c r="BI78" s="157"/>
      <c r="BJ78" s="157"/>
      <c r="BK78" s="158"/>
      <c r="BL78" s="157"/>
      <c r="BM78" s="159"/>
      <c r="BQ78" s="155"/>
      <c r="BY78" s="155"/>
      <c r="BZ78" s="156"/>
      <c r="CA78" s="157"/>
      <c r="CB78" s="157"/>
      <c r="CC78" s="157"/>
      <c r="CD78" s="157"/>
      <c r="CE78" s="158"/>
      <c r="CF78" s="157"/>
      <c r="CG78" s="159"/>
      <c r="CK78" s="155"/>
      <c r="CS78" s="155"/>
      <c r="CT78" s="156"/>
      <c r="CU78" s="157"/>
      <c r="CV78" s="157"/>
      <c r="CW78" s="157"/>
      <c r="CX78" s="157"/>
      <c r="CY78" s="158"/>
      <c r="CZ78" s="157"/>
      <c r="DA78" s="159"/>
      <c r="DE78" s="155"/>
      <c r="DM78" s="155"/>
      <c r="DN78" s="156"/>
      <c r="DO78" s="157"/>
      <c r="DP78" s="157"/>
      <c r="DQ78" s="157"/>
      <c r="DR78" s="157"/>
      <c r="DS78" s="158"/>
      <c r="DT78" s="157"/>
      <c r="DU78" s="159"/>
      <c r="DY78" s="155"/>
      <c r="EG78" s="155"/>
      <c r="EH78" s="156"/>
      <c r="EI78" s="157"/>
      <c r="EJ78" s="157"/>
      <c r="EK78" s="157"/>
      <c r="EL78" s="157"/>
      <c r="EM78" s="158"/>
      <c r="EN78" s="157"/>
      <c r="EO78" s="159"/>
      <c r="ES78" s="155"/>
      <c r="FA78" s="155"/>
      <c r="FB78" s="156"/>
      <c r="FC78" s="157"/>
      <c r="FD78" s="157"/>
      <c r="FE78" s="157"/>
      <c r="FF78" s="157"/>
      <c r="FG78" s="158"/>
      <c r="FH78" s="157"/>
      <c r="FI78" s="159"/>
      <c r="FM78" s="155"/>
      <c r="FU78" s="155"/>
      <c r="FV78" s="156"/>
      <c r="FW78" s="157"/>
      <c r="FX78" s="157"/>
      <c r="FY78" s="157"/>
      <c r="FZ78" s="157"/>
      <c r="GA78" s="158"/>
      <c r="GB78" s="157"/>
      <c r="GC78" s="159"/>
      <c r="GG78" s="155"/>
      <c r="GO78" s="155"/>
      <c r="GP78" s="156"/>
      <c r="GQ78" s="157"/>
      <c r="GR78" s="157"/>
      <c r="GS78" s="157"/>
      <c r="GT78" s="157"/>
      <c r="GU78" s="158"/>
      <c r="GV78" s="157"/>
      <c r="GW78" s="159"/>
      <c r="HA78" s="155"/>
      <c r="HI78" s="155"/>
      <c r="HJ78" s="156"/>
      <c r="HK78" s="157"/>
      <c r="HL78" s="157"/>
      <c r="HM78" s="157"/>
      <c r="HN78" s="157"/>
      <c r="HO78" s="158"/>
      <c r="HP78" s="157"/>
      <c r="HQ78" s="159"/>
      <c r="HU78" s="155"/>
    </row>
    <row r="79" spans="1:12" ht="15.75">
      <c r="A79" s="54" t="s">
        <v>159</v>
      </c>
      <c r="B79" s="53" t="s">
        <v>58</v>
      </c>
      <c r="C79" s="53" t="s">
        <v>57</v>
      </c>
      <c r="D79" s="53" t="s">
        <v>63</v>
      </c>
      <c r="E79" s="69" t="s">
        <v>97</v>
      </c>
      <c r="F79" s="53" t="s">
        <v>81</v>
      </c>
      <c r="G79" s="143" t="s">
        <v>370</v>
      </c>
      <c r="H79" s="53" t="s">
        <v>107</v>
      </c>
      <c r="I79" s="135">
        <v>310</v>
      </c>
      <c r="J79" s="121">
        <v>300</v>
      </c>
      <c r="K79" s="446"/>
      <c r="L79" s="446">
        <f>J79-K79</f>
        <v>300</v>
      </c>
    </row>
    <row r="80" spans="1:12" ht="54" hidden="1">
      <c r="A80" s="308" t="s">
        <v>232</v>
      </c>
      <c r="B80" s="143" t="s">
        <v>58</v>
      </c>
      <c r="C80" s="53" t="s">
        <v>57</v>
      </c>
      <c r="D80" s="53" t="s">
        <v>63</v>
      </c>
      <c r="E80" s="69" t="s">
        <v>97</v>
      </c>
      <c r="F80" s="53" t="s">
        <v>81</v>
      </c>
      <c r="G80" s="143" t="s">
        <v>231</v>
      </c>
      <c r="H80" s="53"/>
      <c r="I80" s="135"/>
      <c r="J80" s="121">
        <f>J81</f>
        <v>0</v>
      </c>
      <c r="K80" s="446"/>
      <c r="L80" s="447"/>
    </row>
    <row r="81" spans="1:12" ht="26.25" hidden="1">
      <c r="A81" s="150" t="s">
        <v>87</v>
      </c>
      <c r="B81" s="53" t="s">
        <v>58</v>
      </c>
      <c r="C81" s="53" t="s">
        <v>57</v>
      </c>
      <c r="D81" s="53" t="s">
        <v>63</v>
      </c>
      <c r="E81" s="69" t="s">
        <v>97</v>
      </c>
      <c r="F81" s="53" t="s">
        <v>81</v>
      </c>
      <c r="G81" s="143" t="s">
        <v>231</v>
      </c>
      <c r="H81" s="53" t="s">
        <v>90</v>
      </c>
      <c r="I81" s="135"/>
      <c r="J81" s="121">
        <f>J82</f>
        <v>0</v>
      </c>
      <c r="K81" s="446"/>
      <c r="L81" s="447"/>
    </row>
    <row r="82" spans="1:12" ht="18.75" customHeight="1" hidden="1">
      <c r="A82" s="54" t="s">
        <v>156</v>
      </c>
      <c r="B82" s="143" t="s">
        <v>58</v>
      </c>
      <c r="C82" s="53" t="s">
        <v>57</v>
      </c>
      <c r="D82" s="53" t="s">
        <v>63</v>
      </c>
      <c r="E82" s="69" t="s">
        <v>97</v>
      </c>
      <c r="F82" s="53" t="s">
        <v>81</v>
      </c>
      <c r="G82" s="143" t="s">
        <v>231</v>
      </c>
      <c r="H82" s="53" t="s">
        <v>90</v>
      </c>
      <c r="I82" s="135">
        <v>225</v>
      </c>
      <c r="J82" s="121"/>
      <c r="K82" s="446"/>
      <c r="L82" s="447"/>
    </row>
    <row r="83" spans="1:12" s="43" customFormat="1" ht="12.75" customHeight="1">
      <c r="A83" s="331" t="s">
        <v>64</v>
      </c>
      <c r="B83" s="332" t="s">
        <v>58</v>
      </c>
      <c r="C83" s="335" t="s">
        <v>62</v>
      </c>
      <c r="D83" s="336"/>
      <c r="E83" s="337"/>
      <c r="F83" s="332"/>
      <c r="G83" s="336"/>
      <c r="H83" s="336"/>
      <c r="I83" s="333"/>
      <c r="J83" s="334">
        <f>J150+J122+J84</f>
        <v>29267.486100000002</v>
      </c>
      <c r="K83" s="334">
        <f>K150+K122+K84</f>
        <v>0</v>
      </c>
      <c r="L83" s="334">
        <f>L150+L122+L84</f>
        <v>28584.15277</v>
      </c>
    </row>
    <row r="84" spans="1:12" s="43" customFormat="1" ht="15.75">
      <c r="A84" s="386" t="s">
        <v>65</v>
      </c>
      <c r="B84" s="356"/>
      <c r="C84" s="356" t="s">
        <v>62</v>
      </c>
      <c r="D84" s="356" t="s">
        <v>53</v>
      </c>
      <c r="E84" s="387"/>
      <c r="F84" s="356"/>
      <c r="G84" s="356"/>
      <c r="H84" s="356"/>
      <c r="I84" s="357"/>
      <c r="J84" s="364">
        <f>J85+J93+J114</f>
        <v>7977.9</v>
      </c>
      <c r="K84" s="364">
        <f>K85+K93+K114</f>
        <v>0</v>
      </c>
      <c r="L84" s="364">
        <f>L85+L93+L114</f>
        <v>7977.9</v>
      </c>
    </row>
    <row r="85" spans="1:12" s="43" customFormat="1" ht="25.5">
      <c r="A85" s="390" t="s">
        <v>93</v>
      </c>
      <c r="B85" s="391" t="s">
        <v>58</v>
      </c>
      <c r="C85" s="391" t="s">
        <v>62</v>
      </c>
      <c r="D85" s="391" t="s">
        <v>53</v>
      </c>
      <c r="E85" s="391" t="s">
        <v>97</v>
      </c>
      <c r="F85" s="391" t="s">
        <v>80</v>
      </c>
      <c r="G85" s="391"/>
      <c r="H85" s="391"/>
      <c r="I85" s="392"/>
      <c r="J85" s="393">
        <f>J86</f>
        <v>3314</v>
      </c>
      <c r="K85" s="393">
        <f>K86</f>
        <v>0</v>
      </c>
      <c r="L85" s="393">
        <f>L86</f>
        <v>3314</v>
      </c>
    </row>
    <row r="86" spans="1:12" s="43" customFormat="1" ht="25.5">
      <c r="A86" s="278" t="s">
        <v>94</v>
      </c>
      <c r="B86" s="52" t="s">
        <v>58</v>
      </c>
      <c r="C86" s="52" t="s">
        <v>62</v>
      </c>
      <c r="D86" s="52" t="s">
        <v>53</v>
      </c>
      <c r="E86" s="52" t="s">
        <v>97</v>
      </c>
      <c r="F86" s="52" t="s">
        <v>81</v>
      </c>
      <c r="G86" s="52"/>
      <c r="H86" s="52"/>
      <c r="I86" s="133"/>
      <c r="J86" s="222">
        <f>J88</f>
        <v>3314</v>
      </c>
      <c r="K86" s="222">
        <f>K88</f>
        <v>0</v>
      </c>
      <c r="L86" s="222">
        <f>L88</f>
        <v>3314</v>
      </c>
    </row>
    <row r="87" spans="1:12" s="43" customFormat="1" ht="22.5" customHeight="1">
      <c r="A87" s="306" t="s">
        <v>360</v>
      </c>
      <c r="B87" s="52" t="s">
        <v>58</v>
      </c>
      <c r="C87" s="52" t="s">
        <v>62</v>
      </c>
      <c r="D87" s="52" t="s">
        <v>53</v>
      </c>
      <c r="E87" s="52" t="s">
        <v>97</v>
      </c>
      <c r="F87" s="52" t="s">
        <v>81</v>
      </c>
      <c r="G87" s="52" t="s">
        <v>359</v>
      </c>
      <c r="H87" s="52"/>
      <c r="I87" s="133"/>
      <c r="J87" s="222">
        <f>J88</f>
        <v>3314</v>
      </c>
      <c r="K87" s="222">
        <f>K88</f>
        <v>0</v>
      </c>
      <c r="L87" s="222">
        <f>L88</f>
        <v>3314</v>
      </c>
    </row>
    <row r="88" spans="1:12" s="43" customFormat="1" ht="15.75">
      <c r="A88" s="305" t="s">
        <v>348</v>
      </c>
      <c r="B88" s="52" t="s">
        <v>58</v>
      </c>
      <c r="C88" s="52" t="s">
        <v>62</v>
      </c>
      <c r="D88" s="52" t="s">
        <v>53</v>
      </c>
      <c r="E88" s="52" t="s">
        <v>97</v>
      </c>
      <c r="F88" s="52" t="s">
        <v>81</v>
      </c>
      <c r="G88" s="52" t="s">
        <v>331</v>
      </c>
      <c r="H88" s="52"/>
      <c r="I88" s="133"/>
      <c r="J88" s="120">
        <f>J89+J91</f>
        <v>3314</v>
      </c>
      <c r="K88" s="120">
        <f>K89+K91</f>
        <v>0</v>
      </c>
      <c r="L88" s="120">
        <f>L89+L91</f>
        <v>3314</v>
      </c>
    </row>
    <row r="89" spans="1:12" s="146" customFormat="1" ht="26.25">
      <c r="A89" s="150" t="s">
        <v>101</v>
      </c>
      <c r="B89" s="53" t="s">
        <v>58</v>
      </c>
      <c r="C89" s="53" t="s">
        <v>62</v>
      </c>
      <c r="D89" s="53" t="s">
        <v>53</v>
      </c>
      <c r="E89" s="53" t="s">
        <v>97</v>
      </c>
      <c r="F89" s="53" t="s">
        <v>81</v>
      </c>
      <c r="G89" s="53" t="s">
        <v>331</v>
      </c>
      <c r="H89" s="53" t="s">
        <v>103</v>
      </c>
      <c r="I89" s="135"/>
      <c r="J89" s="119">
        <f>J90</f>
        <v>3214</v>
      </c>
      <c r="K89" s="119">
        <f>K90</f>
        <v>0</v>
      </c>
      <c r="L89" s="119">
        <f>L90</f>
        <v>3214</v>
      </c>
    </row>
    <row r="90" spans="1:12" ht="15.75">
      <c r="A90" s="54" t="s">
        <v>156</v>
      </c>
      <c r="B90" s="53" t="s">
        <v>58</v>
      </c>
      <c r="C90" s="53" t="s">
        <v>62</v>
      </c>
      <c r="D90" s="53" t="s">
        <v>53</v>
      </c>
      <c r="E90" s="69" t="s">
        <v>97</v>
      </c>
      <c r="F90" s="53" t="s">
        <v>81</v>
      </c>
      <c r="G90" s="53" t="s">
        <v>331</v>
      </c>
      <c r="H90" s="53" t="s">
        <v>103</v>
      </c>
      <c r="I90" s="135" t="s">
        <v>150</v>
      </c>
      <c r="J90" s="119">
        <v>3214</v>
      </c>
      <c r="K90" s="446"/>
      <c r="L90" s="446">
        <f>J90-K90</f>
        <v>3214</v>
      </c>
    </row>
    <row r="91" spans="1:12" s="146" customFormat="1" ht="26.25">
      <c r="A91" s="150" t="s">
        <v>87</v>
      </c>
      <c r="B91" s="143" t="s">
        <v>58</v>
      </c>
      <c r="C91" s="143" t="s">
        <v>62</v>
      </c>
      <c r="D91" s="143" t="s">
        <v>53</v>
      </c>
      <c r="E91" s="143" t="s">
        <v>97</v>
      </c>
      <c r="F91" s="143" t="s">
        <v>81</v>
      </c>
      <c r="G91" s="143" t="s">
        <v>331</v>
      </c>
      <c r="H91" s="143" t="s">
        <v>90</v>
      </c>
      <c r="I91" s="148"/>
      <c r="J91" s="152">
        <f>J92</f>
        <v>100</v>
      </c>
      <c r="K91" s="152">
        <f>K92</f>
        <v>0</v>
      </c>
      <c r="L91" s="152">
        <f>L92</f>
        <v>100</v>
      </c>
    </row>
    <row r="92" spans="1:12" ht="12.75" customHeight="1">
      <c r="A92" s="54" t="s">
        <v>156</v>
      </c>
      <c r="B92" s="53" t="s">
        <v>58</v>
      </c>
      <c r="C92" s="53" t="s">
        <v>62</v>
      </c>
      <c r="D92" s="53" t="s">
        <v>53</v>
      </c>
      <c r="E92" s="69" t="s">
        <v>97</v>
      </c>
      <c r="F92" s="53" t="s">
        <v>81</v>
      </c>
      <c r="G92" s="53" t="s">
        <v>331</v>
      </c>
      <c r="H92" s="53" t="s">
        <v>90</v>
      </c>
      <c r="I92" s="135" t="s">
        <v>150</v>
      </c>
      <c r="J92" s="119">
        <v>100</v>
      </c>
      <c r="K92" s="446"/>
      <c r="L92" s="446">
        <f>J92-K92</f>
        <v>100</v>
      </c>
    </row>
    <row r="93" spans="1:12" s="43" customFormat="1" ht="24.75" customHeight="1">
      <c r="A93" s="390" t="s">
        <v>93</v>
      </c>
      <c r="B93" s="391" t="s">
        <v>58</v>
      </c>
      <c r="C93" s="391" t="s">
        <v>62</v>
      </c>
      <c r="D93" s="391" t="s">
        <v>53</v>
      </c>
      <c r="E93" s="391" t="s">
        <v>97</v>
      </c>
      <c r="F93" s="391" t="s">
        <v>80</v>
      </c>
      <c r="G93" s="391"/>
      <c r="H93" s="391"/>
      <c r="I93" s="394"/>
      <c r="J93" s="395">
        <f aca="true" t="shared" si="9" ref="J93:L94">J94</f>
        <v>4663.9</v>
      </c>
      <c r="K93" s="395">
        <f t="shared" si="9"/>
        <v>0</v>
      </c>
      <c r="L93" s="395">
        <f t="shared" si="9"/>
        <v>4663.9</v>
      </c>
    </row>
    <row r="94" spans="1:12" s="43" customFormat="1" ht="39" customHeight="1">
      <c r="A94" s="278" t="s">
        <v>94</v>
      </c>
      <c r="B94" s="53" t="s">
        <v>58</v>
      </c>
      <c r="C94" s="53" t="s">
        <v>62</v>
      </c>
      <c r="D94" s="53" t="s">
        <v>53</v>
      </c>
      <c r="E94" s="53" t="s">
        <v>97</v>
      </c>
      <c r="F94" s="53" t="s">
        <v>81</v>
      </c>
      <c r="G94" s="52"/>
      <c r="H94" s="52"/>
      <c r="I94" s="307"/>
      <c r="J94" s="309">
        <f t="shared" si="9"/>
        <v>4663.9</v>
      </c>
      <c r="K94" s="309">
        <f t="shared" si="9"/>
        <v>0</v>
      </c>
      <c r="L94" s="309">
        <f t="shared" si="9"/>
        <v>4663.9</v>
      </c>
    </row>
    <row r="95" spans="1:12" s="43" customFormat="1" ht="24.75" customHeight="1">
      <c r="A95" s="278" t="s">
        <v>354</v>
      </c>
      <c r="B95" s="53" t="s">
        <v>58</v>
      </c>
      <c r="C95" s="53" t="s">
        <v>62</v>
      </c>
      <c r="D95" s="53" t="s">
        <v>53</v>
      </c>
      <c r="E95" s="53" t="s">
        <v>97</v>
      </c>
      <c r="F95" s="53" t="s">
        <v>81</v>
      </c>
      <c r="G95" s="53" t="s">
        <v>353</v>
      </c>
      <c r="H95" s="52"/>
      <c r="I95" s="307"/>
      <c r="J95" s="309">
        <f>J97+J107</f>
        <v>4663.9</v>
      </c>
      <c r="K95" s="309">
        <f>K97+K107</f>
        <v>0</v>
      </c>
      <c r="L95" s="309">
        <f>L97+L107</f>
        <v>4663.9</v>
      </c>
    </row>
    <row r="96" spans="1:12" s="43" customFormat="1" ht="24.75" customHeight="1">
      <c r="A96" s="264" t="s">
        <v>355</v>
      </c>
      <c r="B96" s="53" t="s">
        <v>58</v>
      </c>
      <c r="C96" s="53" t="s">
        <v>62</v>
      </c>
      <c r="D96" s="53" t="s">
        <v>53</v>
      </c>
      <c r="E96" s="53" t="s">
        <v>97</v>
      </c>
      <c r="F96" s="53" t="s">
        <v>81</v>
      </c>
      <c r="G96" s="53" t="s">
        <v>168</v>
      </c>
      <c r="H96" s="52"/>
      <c r="I96" s="307"/>
      <c r="J96" s="309">
        <f>J97+J107</f>
        <v>4663.9</v>
      </c>
      <c r="K96" s="309">
        <f>K97+K107</f>
        <v>0</v>
      </c>
      <c r="L96" s="309">
        <f>L97+L107</f>
        <v>4663.9</v>
      </c>
    </row>
    <row r="97" spans="1:12" s="146" customFormat="1" ht="24.75" customHeight="1">
      <c r="A97" s="51" t="s">
        <v>355</v>
      </c>
      <c r="B97" s="53" t="s">
        <v>58</v>
      </c>
      <c r="C97" s="53" t="s">
        <v>62</v>
      </c>
      <c r="D97" s="53" t="s">
        <v>53</v>
      </c>
      <c r="E97" s="53" t="s">
        <v>97</v>
      </c>
      <c r="F97" s="53" t="s">
        <v>81</v>
      </c>
      <c r="G97" s="53" t="s">
        <v>168</v>
      </c>
      <c r="H97" s="143" t="s">
        <v>107</v>
      </c>
      <c r="I97" s="147"/>
      <c r="J97" s="183">
        <f>J98</f>
        <v>1918</v>
      </c>
      <c r="K97" s="183">
        <f>K98</f>
        <v>0</v>
      </c>
      <c r="L97" s="183">
        <f>L98</f>
        <v>1918</v>
      </c>
    </row>
    <row r="98" spans="1:12" ht="15.75">
      <c r="A98" s="70" t="s">
        <v>159</v>
      </c>
      <c r="B98" s="53" t="s">
        <v>58</v>
      </c>
      <c r="C98" s="53" t="s">
        <v>62</v>
      </c>
      <c r="D98" s="53" t="s">
        <v>53</v>
      </c>
      <c r="E98" s="53" t="s">
        <v>97</v>
      </c>
      <c r="F98" s="53" t="s">
        <v>81</v>
      </c>
      <c r="G98" s="53" t="s">
        <v>168</v>
      </c>
      <c r="H98" s="53" t="s">
        <v>107</v>
      </c>
      <c r="I98" s="130">
        <v>310</v>
      </c>
      <c r="J98" s="169">
        <v>1918</v>
      </c>
      <c r="K98" s="447"/>
      <c r="L98" s="462">
        <f>J98-K98</f>
        <v>1918</v>
      </c>
    </row>
    <row r="99" spans="1:12" s="146" customFormat="1" ht="24.75" customHeight="1" hidden="1">
      <c r="A99" s="150" t="s">
        <v>87</v>
      </c>
      <c r="B99" s="143" t="s">
        <v>58</v>
      </c>
      <c r="C99" s="143" t="s">
        <v>62</v>
      </c>
      <c r="D99" s="143" t="s">
        <v>53</v>
      </c>
      <c r="E99" s="143" t="s">
        <v>57</v>
      </c>
      <c r="F99" s="143" t="s">
        <v>84</v>
      </c>
      <c r="G99" s="143" t="s">
        <v>132</v>
      </c>
      <c r="H99" s="143" t="s">
        <v>90</v>
      </c>
      <c r="I99" s="147"/>
      <c r="J99" s="183">
        <f>J100</f>
        <v>0</v>
      </c>
      <c r="K99" s="453"/>
      <c r="L99" s="455"/>
    </row>
    <row r="100" spans="1:12" ht="15.75" hidden="1">
      <c r="A100" s="70" t="s">
        <v>160</v>
      </c>
      <c r="B100" s="53" t="s">
        <v>58</v>
      </c>
      <c r="C100" s="53" t="s">
        <v>62</v>
      </c>
      <c r="D100" s="53" t="s">
        <v>53</v>
      </c>
      <c r="E100" s="53" t="s">
        <v>57</v>
      </c>
      <c r="F100" s="53" t="s">
        <v>84</v>
      </c>
      <c r="G100" s="53" t="s">
        <v>132</v>
      </c>
      <c r="H100" s="53" t="s">
        <v>90</v>
      </c>
      <c r="I100" s="130">
        <v>226</v>
      </c>
      <c r="J100" s="169"/>
      <c r="K100" s="447"/>
      <c r="L100" s="212"/>
    </row>
    <row r="101" spans="1:12" ht="40.5" hidden="1">
      <c r="A101" s="310" t="s">
        <v>218</v>
      </c>
      <c r="B101" s="53" t="s">
        <v>58</v>
      </c>
      <c r="C101" s="53" t="s">
        <v>62</v>
      </c>
      <c r="D101" s="53" t="s">
        <v>53</v>
      </c>
      <c r="E101" s="53" t="s">
        <v>57</v>
      </c>
      <c r="F101" s="53" t="s">
        <v>130</v>
      </c>
      <c r="G101" s="53" t="s">
        <v>220</v>
      </c>
      <c r="H101" s="53"/>
      <c r="I101" s="211"/>
      <c r="J101" s="96">
        <f>J102</f>
        <v>0</v>
      </c>
      <c r="K101" s="447"/>
      <c r="L101" s="212"/>
    </row>
    <row r="102" spans="1:12" ht="25.5" hidden="1">
      <c r="A102" s="311" t="s">
        <v>106</v>
      </c>
      <c r="B102" s="53" t="s">
        <v>58</v>
      </c>
      <c r="C102" s="53" t="s">
        <v>62</v>
      </c>
      <c r="D102" s="53" t="s">
        <v>53</v>
      </c>
      <c r="E102" s="53" t="s">
        <v>57</v>
      </c>
      <c r="F102" s="53" t="s">
        <v>130</v>
      </c>
      <c r="G102" s="53" t="s">
        <v>220</v>
      </c>
      <c r="H102" s="53" t="s">
        <v>107</v>
      </c>
      <c r="I102" s="211"/>
      <c r="J102" s="96">
        <f>J103</f>
        <v>0</v>
      </c>
      <c r="K102" s="447"/>
      <c r="L102" s="212"/>
    </row>
    <row r="103" spans="1:12" ht="15.75" hidden="1">
      <c r="A103" s="70" t="s">
        <v>159</v>
      </c>
      <c r="B103" s="53" t="s">
        <v>58</v>
      </c>
      <c r="C103" s="53" t="s">
        <v>62</v>
      </c>
      <c r="D103" s="53" t="s">
        <v>53</v>
      </c>
      <c r="E103" s="53" t="s">
        <v>57</v>
      </c>
      <c r="F103" s="53" t="s">
        <v>130</v>
      </c>
      <c r="G103" s="53" t="s">
        <v>220</v>
      </c>
      <c r="H103" s="53" t="s">
        <v>107</v>
      </c>
      <c r="I103" s="211">
        <v>310</v>
      </c>
      <c r="J103" s="96"/>
      <c r="K103" s="447"/>
      <c r="L103" s="212"/>
    </row>
    <row r="104" spans="1:12" ht="27" hidden="1">
      <c r="A104" s="312" t="s">
        <v>219</v>
      </c>
      <c r="B104" s="53" t="s">
        <v>58</v>
      </c>
      <c r="C104" s="53" t="s">
        <v>62</v>
      </c>
      <c r="D104" s="53" t="s">
        <v>53</v>
      </c>
      <c r="E104" s="53" t="s">
        <v>57</v>
      </c>
      <c r="F104" s="53" t="s">
        <v>130</v>
      </c>
      <c r="G104" s="53" t="s">
        <v>168</v>
      </c>
      <c r="H104" s="53"/>
      <c r="I104" s="211"/>
      <c r="J104" s="96">
        <f>J105</f>
        <v>0</v>
      </c>
      <c r="K104" s="447"/>
      <c r="L104" s="212"/>
    </row>
    <row r="105" spans="1:12" ht="25.5" hidden="1">
      <c r="A105" s="311" t="s">
        <v>106</v>
      </c>
      <c r="B105" s="207" t="s">
        <v>58</v>
      </c>
      <c r="C105" s="53" t="s">
        <v>62</v>
      </c>
      <c r="D105" s="53" t="s">
        <v>53</v>
      </c>
      <c r="E105" s="53" t="s">
        <v>57</v>
      </c>
      <c r="F105" s="53" t="s">
        <v>130</v>
      </c>
      <c r="G105" s="53" t="s">
        <v>168</v>
      </c>
      <c r="H105" s="53" t="s">
        <v>107</v>
      </c>
      <c r="I105" s="211"/>
      <c r="J105" s="96">
        <f>J106</f>
        <v>0</v>
      </c>
      <c r="K105" s="447"/>
      <c r="L105" s="212"/>
    </row>
    <row r="106" spans="1:12" ht="15.75" hidden="1">
      <c r="A106" s="70" t="s">
        <v>159</v>
      </c>
      <c r="B106" s="207" t="s">
        <v>58</v>
      </c>
      <c r="C106" s="53" t="s">
        <v>62</v>
      </c>
      <c r="D106" s="53" t="s">
        <v>53</v>
      </c>
      <c r="E106" s="53" t="s">
        <v>57</v>
      </c>
      <c r="F106" s="53" t="s">
        <v>130</v>
      </c>
      <c r="G106" s="53" t="s">
        <v>168</v>
      </c>
      <c r="H106" s="53" t="s">
        <v>107</v>
      </c>
      <c r="I106" s="211">
        <v>310</v>
      </c>
      <c r="J106" s="96"/>
      <c r="K106" s="447"/>
      <c r="L106" s="212"/>
    </row>
    <row r="107" spans="1:12" ht="27">
      <c r="A107" s="51" t="s">
        <v>355</v>
      </c>
      <c r="B107" s="52" t="s">
        <v>58</v>
      </c>
      <c r="C107" s="53" t="s">
        <v>62</v>
      </c>
      <c r="D107" s="53" t="s">
        <v>53</v>
      </c>
      <c r="E107" s="53" t="s">
        <v>97</v>
      </c>
      <c r="F107" s="53" t="s">
        <v>81</v>
      </c>
      <c r="G107" s="53" t="s">
        <v>168</v>
      </c>
      <c r="H107" s="53"/>
      <c r="I107" s="211"/>
      <c r="J107" s="96">
        <f aca="true" t="shared" si="10" ref="J107:L108">J108</f>
        <v>2745.9</v>
      </c>
      <c r="K107" s="96">
        <f t="shared" si="10"/>
        <v>0</v>
      </c>
      <c r="L107" s="96">
        <f t="shared" si="10"/>
        <v>2745.9</v>
      </c>
    </row>
    <row r="108" spans="1:12" ht="25.5">
      <c r="A108" s="311" t="s">
        <v>106</v>
      </c>
      <c r="B108" s="53" t="s">
        <v>58</v>
      </c>
      <c r="C108" s="53" t="s">
        <v>62</v>
      </c>
      <c r="D108" s="53" t="s">
        <v>53</v>
      </c>
      <c r="E108" s="53" t="s">
        <v>97</v>
      </c>
      <c r="F108" s="53" t="s">
        <v>81</v>
      </c>
      <c r="G108" s="53" t="s">
        <v>168</v>
      </c>
      <c r="H108" s="53" t="s">
        <v>107</v>
      </c>
      <c r="I108" s="211"/>
      <c r="J108" s="96">
        <f t="shared" si="10"/>
        <v>2745.9</v>
      </c>
      <c r="K108" s="96">
        <f t="shared" si="10"/>
        <v>0</v>
      </c>
      <c r="L108" s="96">
        <f t="shared" si="10"/>
        <v>2745.9</v>
      </c>
    </row>
    <row r="109" spans="1:12" ht="15.75">
      <c r="A109" s="70" t="s">
        <v>159</v>
      </c>
      <c r="B109" s="53" t="s">
        <v>58</v>
      </c>
      <c r="C109" s="53" t="s">
        <v>62</v>
      </c>
      <c r="D109" s="53" t="s">
        <v>53</v>
      </c>
      <c r="E109" s="53" t="s">
        <v>97</v>
      </c>
      <c r="F109" s="53" t="s">
        <v>81</v>
      </c>
      <c r="G109" s="53" t="s">
        <v>168</v>
      </c>
      <c r="H109" s="53" t="s">
        <v>107</v>
      </c>
      <c r="I109" s="130">
        <v>310</v>
      </c>
      <c r="J109" s="96">
        <v>2745.9</v>
      </c>
      <c r="K109" s="447"/>
      <c r="L109" s="459">
        <f>J109-K109</f>
        <v>2745.9</v>
      </c>
    </row>
    <row r="110" spans="1:12" s="43" customFormat="1" ht="49.5" customHeight="1" hidden="1">
      <c r="A110" s="313" t="s">
        <v>129</v>
      </c>
      <c r="B110" s="52" t="s">
        <v>58</v>
      </c>
      <c r="C110" s="52" t="s">
        <v>62</v>
      </c>
      <c r="D110" s="52" t="s">
        <v>53</v>
      </c>
      <c r="E110" s="52" t="s">
        <v>57</v>
      </c>
      <c r="F110" s="52" t="s">
        <v>130</v>
      </c>
      <c r="G110" s="52"/>
      <c r="H110" s="52"/>
      <c r="I110" s="307"/>
      <c r="J110" s="309">
        <f>J111</f>
        <v>0</v>
      </c>
      <c r="K110" s="451"/>
      <c r="L110" s="458"/>
    </row>
    <row r="111" spans="1:12" s="43" customFormat="1" ht="24.75" customHeight="1" hidden="1">
      <c r="A111" s="313" t="s">
        <v>131</v>
      </c>
      <c r="B111" s="52" t="s">
        <v>58</v>
      </c>
      <c r="C111" s="52" t="s">
        <v>62</v>
      </c>
      <c r="D111" s="52" t="s">
        <v>53</v>
      </c>
      <c r="E111" s="52" t="s">
        <v>57</v>
      </c>
      <c r="F111" s="52" t="s">
        <v>130</v>
      </c>
      <c r="G111" s="52" t="s">
        <v>168</v>
      </c>
      <c r="H111" s="52"/>
      <c r="I111" s="307"/>
      <c r="J111" s="309">
        <f>J112</f>
        <v>0</v>
      </c>
      <c r="K111" s="451"/>
      <c r="L111" s="458"/>
    </row>
    <row r="112" spans="1:12" s="182" customFormat="1" ht="24.75" customHeight="1" hidden="1">
      <c r="A112" s="178" t="s">
        <v>106</v>
      </c>
      <c r="B112" s="110" t="s">
        <v>58</v>
      </c>
      <c r="C112" s="110" t="s">
        <v>62</v>
      </c>
      <c r="D112" s="110" t="s">
        <v>53</v>
      </c>
      <c r="E112" s="110" t="s">
        <v>57</v>
      </c>
      <c r="F112" s="110" t="s">
        <v>130</v>
      </c>
      <c r="G112" s="179" t="s">
        <v>168</v>
      </c>
      <c r="H112" s="179" t="s">
        <v>107</v>
      </c>
      <c r="I112" s="180"/>
      <c r="J112" s="181">
        <f>J113</f>
        <v>0</v>
      </c>
      <c r="K112" s="460"/>
      <c r="L112" s="461"/>
    </row>
    <row r="113" spans="1:12" ht="12.75" customHeight="1" hidden="1">
      <c r="A113" s="70" t="s">
        <v>159</v>
      </c>
      <c r="B113" s="53" t="s">
        <v>58</v>
      </c>
      <c r="C113" s="53" t="s">
        <v>62</v>
      </c>
      <c r="D113" s="53" t="s">
        <v>53</v>
      </c>
      <c r="E113" s="69" t="s">
        <v>57</v>
      </c>
      <c r="F113" s="53" t="s">
        <v>130</v>
      </c>
      <c r="G113" s="53" t="s">
        <v>168</v>
      </c>
      <c r="H113" s="53" t="s">
        <v>107</v>
      </c>
      <c r="I113" s="135" t="s">
        <v>157</v>
      </c>
      <c r="J113" s="119"/>
      <c r="K113" s="446"/>
      <c r="L113" s="447"/>
    </row>
    <row r="114" spans="1:12" ht="24.75" hidden="1">
      <c r="A114" s="189" t="s">
        <v>180</v>
      </c>
      <c r="B114" s="52" t="s">
        <v>58</v>
      </c>
      <c r="C114" s="52" t="s">
        <v>62</v>
      </c>
      <c r="D114" s="52" t="s">
        <v>53</v>
      </c>
      <c r="E114" s="52" t="s">
        <v>177</v>
      </c>
      <c r="F114" s="52" t="s">
        <v>80</v>
      </c>
      <c r="G114" s="190"/>
      <c r="H114" s="190"/>
      <c r="I114" s="314"/>
      <c r="J114" s="120">
        <f>J115</f>
        <v>0</v>
      </c>
      <c r="K114" s="446"/>
      <c r="L114" s="447"/>
    </row>
    <row r="115" spans="1:12" ht="36.75" hidden="1">
      <c r="A115" s="108" t="s">
        <v>179</v>
      </c>
      <c r="B115" s="53" t="s">
        <v>58</v>
      </c>
      <c r="C115" s="53" t="s">
        <v>62</v>
      </c>
      <c r="D115" s="53" t="s">
        <v>53</v>
      </c>
      <c r="E115" s="53" t="s">
        <v>177</v>
      </c>
      <c r="F115" s="53" t="s">
        <v>92</v>
      </c>
      <c r="G115" s="109"/>
      <c r="H115" s="109"/>
      <c r="I115" s="314"/>
      <c r="J115" s="120">
        <f>J116</f>
        <v>0</v>
      </c>
      <c r="K115" s="446"/>
      <c r="L115" s="447"/>
    </row>
    <row r="116" spans="1:12" ht="24.75" hidden="1">
      <c r="A116" s="108" t="s">
        <v>176</v>
      </c>
      <c r="B116" s="53" t="s">
        <v>58</v>
      </c>
      <c r="C116" s="53" t="s">
        <v>62</v>
      </c>
      <c r="D116" s="53" t="s">
        <v>53</v>
      </c>
      <c r="E116" s="53" t="s">
        <v>177</v>
      </c>
      <c r="F116" s="53" t="s">
        <v>92</v>
      </c>
      <c r="G116" s="109" t="s">
        <v>178</v>
      </c>
      <c r="H116" s="109"/>
      <c r="I116" s="314"/>
      <c r="J116" s="120">
        <f>J117</f>
        <v>0</v>
      </c>
      <c r="K116" s="446"/>
      <c r="L116" s="447"/>
    </row>
    <row r="117" spans="1:12" ht="26.25" hidden="1">
      <c r="A117" s="67" t="s">
        <v>87</v>
      </c>
      <c r="B117" s="53" t="s">
        <v>58</v>
      </c>
      <c r="C117" s="53" t="s">
        <v>62</v>
      </c>
      <c r="D117" s="53" t="s">
        <v>53</v>
      </c>
      <c r="E117" s="53" t="s">
        <v>177</v>
      </c>
      <c r="F117" s="53" t="s">
        <v>92</v>
      </c>
      <c r="G117" s="109" t="s">
        <v>178</v>
      </c>
      <c r="H117" s="109" t="s">
        <v>90</v>
      </c>
      <c r="I117" s="203"/>
      <c r="J117" s="119">
        <f>J118</f>
        <v>0</v>
      </c>
      <c r="K117" s="446"/>
      <c r="L117" s="447"/>
    </row>
    <row r="118" spans="1:12" ht="12.75" customHeight="1" hidden="1">
      <c r="A118" s="70" t="s">
        <v>160</v>
      </c>
      <c r="B118" s="53" t="s">
        <v>58</v>
      </c>
      <c r="C118" s="53" t="s">
        <v>62</v>
      </c>
      <c r="D118" s="53" t="s">
        <v>53</v>
      </c>
      <c r="E118" s="53" t="s">
        <v>177</v>
      </c>
      <c r="F118" s="53" t="s">
        <v>92</v>
      </c>
      <c r="G118" s="109" t="s">
        <v>178</v>
      </c>
      <c r="H118" s="109" t="s">
        <v>90</v>
      </c>
      <c r="I118" s="204">
        <v>226</v>
      </c>
      <c r="J118" s="119"/>
      <c r="K118" s="446"/>
      <c r="L118" s="447"/>
    </row>
    <row r="119" spans="1:12" s="43" customFormat="1" ht="25.5" hidden="1">
      <c r="A119" s="305" t="s">
        <v>223</v>
      </c>
      <c r="B119" s="52" t="s">
        <v>58</v>
      </c>
      <c r="C119" s="52" t="s">
        <v>62</v>
      </c>
      <c r="D119" s="52" t="s">
        <v>53</v>
      </c>
      <c r="E119" s="52" t="s">
        <v>57</v>
      </c>
      <c r="F119" s="52" t="s">
        <v>81</v>
      </c>
      <c r="G119" s="190" t="s">
        <v>226</v>
      </c>
      <c r="H119" s="190"/>
      <c r="I119" s="315"/>
      <c r="J119" s="120">
        <f>J120</f>
        <v>0</v>
      </c>
      <c r="K119" s="450"/>
      <c r="L119" s="451"/>
    </row>
    <row r="120" spans="1:12" ht="26.25" hidden="1">
      <c r="A120" s="67" t="s">
        <v>87</v>
      </c>
      <c r="B120" s="53" t="s">
        <v>58</v>
      </c>
      <c r="C120" s="53" t="s">
        <v>62</v>
      </c>
      <c r="D120" s="53" t="s">
        <v>53</v>
      </c>
      <c r="E120" s="53" t="s">
        <v>57</v>
      </c>
      <c r="F120" s="53" t="s">
        <v>81</v>
      </c>
      <c r="G120" s="109" t="s">
        <v>226</v>
      </c>
      <c r="H120" s="109" t="s">
        <v>90</v>
      </c>
      <c r="I120" s="204"/>
      <c r="J120" s="119">
        <f>J121</f>
        <v>0</v>
      </c>
      <c r="K120" s="446"/>
      <c r="L120" s="447"/>
    </row>
    <row r="121" spans="1:12" ht="12.75" customHeight="1" hidden="1">
      <c r="A121" s="70" t="s">
        <v>160</v>
      </c>
      <c r="B121" s="53" t="s">
        <v>58</v>
      </c>
      <c r="C121" s="53" t="s">
        <v>62</v>
      </c>
      <c r="D121" s="53" t="s">
        <v>53</v>
      </c>
      <c r="E121" s="53" t="s">
        <v>57</v>
      </c>
      <c r="F121" s="53" t="s">
        <v>81</v>
      </c>
      <c r="G121" s="109" t="s">
        <v>226</v>
      </c>
      <c r="H121" s="109" t="s">
        <v>90</v>
      </c>
      <c r="I121" s="204">
        <v>226</v>
      </c>
      <c r="J121" s="119"/>
      <c r="K121" s="446"/>
      <c r="L121" s="447"/>
    </row>
    <row r="122" spans="1:12" s="43" customFormat="1" ht="12.75" customHeight="1">
      <c r="A122" s="388" t="s">
        <v>66</v>
      </c>
      <c r="B122" s="356" t="s">
        <v>58</v>
      </c>
      <c r="C122" s="356" t="s">
        <v>62</v>
      </c>
      <c r="D122" s="356" t="s">
        <v>55</v>
      </c>
      <c r="E122" s="356"/>
      <c r="F122" s="356"/>
      <c r="G122" s="356"/>
      <c r="H122" s="356"/>
      <c r="I122" s="357"/>
      <c r="J122" s="389">
        <f>J123+J141</f>
        <v>6573.7</v>
      </c>
      <c r="K122" s="389">
        <f>K123+K141</f>
        <v>0</v>
      </c>
      <c r="L122" s="389">
        <f>L123+L141</f>
        <v>5890.366669999999</v>
      </c>
    </row>
    <row r="123" spans="1:12" s="43" customFormat="1" ht="25.5">
      <c r="A123" s="279" t="s">
        <v>93</v>
      </c>
      <c r="B123" s="52" t="s">
        <v>58</v>
      </c>
      <c r="C123" s="71" t="s">
        <v>62</v>
      </c>
      <c r="D123" s="71" t="s">
        <v>55</v>
      </c>
      <c r="E123" s="71" t="s">
        <v>97</v>
      </c>
      <c r="F123" s="71" t="s">
        <v>80</v>
      </c>
      <c r="G123" s="52"/>
      <c r="H123" s="52"/>
      <c r="I123" s="316"/>
      <c r="J123" s="120">
        <f aca="true" t="shared" si="11" ref="J123:L124">J124</f>
        <v>6573.7</v>
      </c>
      <c r="K123" s="120">
        <f t="shared" si="11"/>
        <v>0</v>
      </c>
      <c r="L123" s="120">
        <f t="shared" si="11"/>
        <v>5890.366669999999</v>
      </c>
    </row>
    <row r="124" spans="1:12" s="43" customFormat="1" ht="25.5">
      <c r="A124" s="278" t="s">
        <v>94</v>
      </c>
      <c r="B124" s="52" t="s">
        <v>58</v>
      </c>
      <c r="C124" s="71" t="s">
        <v>62</v>
      </c>
      <c r="D124" s="71" t="s">
        <v>55</v>
      </c>
      <c r="E124" s="71" t="s">
        <v>97</v>
      </c>
      <c r="F124" s="71" t="s">
        <v>81</v>
      </c>
      <c r="G124" s="52"/>
      <c r="H124" s="52"/>
      <c r="I124" s="316"/>
      <c r="J124" s="120">
        <f t="shared" si="11"/>
        <v>6573.7</v>
      </c>
      <c r="K124" s="120">
        <f t="shared" si="11"/>
        <v>0</v>
      </c>
      <c r="L124" s="120">
        <f t="shared" si="11"/>
        <v>5890.366669999999</v>
      </c>
    </row>
    <row r="125" spans="1:12" s="43" customFormat="1" ht="22.5" customHeight="1">
      <c r="A125" s="306" t="s">
        <v>360</v>
      </c>
      <c r="B125" s="52" t="s">
        <v>58</v>
      </c>
      <c r="C125" s="71" t="s">
        <v>62</v>
      </c>
      <c r="D125" s="71" t="s">
        <v>55</v>
      </c>
      <c r="E125" s="71" t="s">
        <v>97</v>
      </c>
      <c r="F125" s="71" t="s">
        <v>81</v>
      </c>
      <c r="G125" s="52" t="s">
        <v>359</v>
      </c>
      <c r="H125" s="52"/>
      <c r="I125" s="316"/>
      <c r="J125" s="120">
        <f>J126+J139</f>
        <v>6573.7</v>
      </c>
      <c r="K125" s="120">
        <f>K126+K139</f>
        <v>0</v>
      </c>
      <c r="L125" s="120">
        <f>L126+L139</f>
        <v>5890.366669999999</v>
      </c>
    </row>
    <row r="126" spans="1:12" s="43" customFormat="1" ht="15.75">
      <c r="A126" s="317" t="s">
        <v>348</v>
      </c>
      <c r="B126" s="52" t="s">
        <v>58</v>
      </c>
      <c r="C126" s="71" t="s">
        <v>62</v>
      </c>
      <c r="D126" s="71" t="s">
        <v>55</v>
      </c>
      <c r="E126" s="71" t="s">
        <v>97</v>
      </c>
      <c r="F126" s="71" t="s">
        <v>81</v>
      </c>
      <c r="G126" s="71" t="s">
        <v>331</v>
      </c>
      <c r="H126" s="71"/>
      <c r="I126" s="316"/>
      <c r="J126" s="120">
        <f>J127+J131+J135</f>
        <v>1768.4333299999998</v>
      </c>
      <c r="K126" s="120">
        <f>K127+K131+K135</f>
        <v>0</v>
      </c>
      <c r="L126" s="120">
        <f>L127+L131+L135</f>
        <v>1085.1</v>
      </c>
    </row>
    <row r="127" spans="1:12" s="146" customFormat="1" ht="26.25">
      <c r="A127" s="150" t="s">
        <v>101</v>
      </c>
      <c r="B127" s="143" t="s">
        <v>58</v>
      </c>
      <c r="C127" s="161" t="s">
        <v>62</v>
      </c>
      <c r="D127" s="161" t="s">
        <v>55</v>
      </c>
      <c r="E127" s="161" t="s">
        <v>97</v>
      </c>
      <c r="F127" s="161" t="s">
        <v>81</v>
      </c>
      <c r="G127" s="161" t="s">
        <v>331</v>
      </c>
      <c r="H127" s="161" t="s">
        <v>103</v>
      </c>
      <c r="I127" s="162"/>
      <c r="J127" s="152">
        <f>J128+J129+J130</f>
        <v>400</v>
      </c>
      <c r="K127" s="152">
        <f>K128+K129+K130</f>
        <v>0</v>
      </c>
      <c r="L127" s="152">
        <f>L128+L129+L130</f>
        <v>400</v>
      </c>
    </row>
    <row r="128" spans="1:12" ht="12.75" customHeight="1">
      <c r="A128" s="77" t="s">
        <v>156</v>
      </c>
      <c r="B128" s="53" t="s">
        <v>58</v>
      </c>
      <c r="C128" s="72" t="s">
        <v>62</v>
      </c>
      <c r="D128" s="72" t="s">
        <v>55</v>
      </c>
      <c r="E128" s="69" t="s">
        <v>97</v>
      </c>
      <c r="F128" s="53" t="s">
        <v>81</v>
      </c>
      <c r="G128" s="72" t="s">
        <v>331</v>
      </c>
      <c r="H128" s="72" t="s">
        <v>103</v>
      </c>
      <c r="I128" s="139">
        <v>225</v>
      </c>
      <c r="J128" s="119">
        <v>400</v>
      </c>
      <c r="K128" s="446"/>
      <c r="L128" s="446">
        <f>J128-K128</f>
        <v>400</v>
      </c>
    </row>
    <row r="129" spans="1:13" ht="12.75" customHeight="1" hidden="1">
      <c r="A129" s="70" t="s">
        <v>159</v>
      </c>
      <c r="B129" s="53" t="s">
        <v>58</v>
      </c>
      <c r="C129" s="72" t="s">
        <v>62</v>
      </c>
      <c r="D129" s="72" t="s">
        <v>55</v>
      </c>
      <c r="E129" s="69" t="s">
        <v>97</v>
      </c>
      <c r="F129" s="53" t="s">
        <v>81</v>
      </c>
      <c r="G129" s="72" t="s">
        <v>331</v>
      </c>
      <c r="H129" s="72" t="s">
        <v>103</v>
      </c>
      <c r="I129" s="139">
        <v>310</v>
      </c>
      <c r="J129" s="119">
        <v>0</v>
      </c>
      <c r="K129" s="446"/>
      <c r="L129" s="447"/>
      <c r="M129" s="463">
        <v>0</v>
      </c>
    </row>
    <row r="130" spans="1:14" ht="12.75" customHeight="1" hidden="1">
      <c r="A130" s="77" t="s">
        <v>154</v>
      </c>
      <c r="B130" s="53" t="s">
        <v>58</v>
      </c>
      <c r="C130" s="72" t="s">
        <v>62</v>
      </c>
      <c r="D130" s="72" t="s">
        <v>55</v>
      </c>
      <c r="E130" s="69" t="s">
        <v>97</v>
      </c>
      <c r="F130" s="53" t="s">
        <v>114</v>
      </c>
      <c r="G130" s="72" t="s">
        <v>115</v>
      </c>
      <c r="H130" s="72" t="s">
        <v>103</v>
      </c>
      <c r="I130" s="139">
        <v>340</v>
      </c>
      <c r="J130" s="119"/>
      <c r="K130" s="446"/>
      <c r="L130" s="447"/>
      <c r="N130" s="39"/>
    </row>
    <row r="131" spans="1:14" s="146" customFormat="1" ht="26.25">
      <c r="A131" s="150" t="s">
        <v>87</v>
      </c>
      <c r="B131" s="143" t="s">
        <v>58</v>
      </c>
      <c r="C131" s="161" t="s">
        <v>62</v>
      </c>
      <c r="D131" s="161" t="s">
        <v>55</v>
      </c>
      <c r="E131" s="161" t="s">
        <v>97</v>
      </c>
      <c r="F131" s="161" t="s">
        <v>81</v>
      </c>
      <c r="G131" s="161" t="s">
        <v>331</v>
      </c>
      <c r="H131" s="161" t="s">
        <v>90</v>
      </c>
      <c r="I131" s="162"/>
      <c r="J131" s="152">
        <f>J132+J133</f>
        <v>838.33333</v>
      </c>
      <c r="K131" s="152">
        <f>K132</f>
        <v>0</v>
      </c>
      <c r="L131" s="152">
        <f>L132</f>
        <v>155</v>
      </c>
      <c r="N131" s="145"/>
    </row>
    <row r="132" spans="1:14" s="146" customFormat="1" ht="15.75">
      <c r="A132" s="54" t="s">
        <v>149</v>
      </c>
      <c r="B132" s="143" t="s">
        <v>58</v>
      </c>
      <c r="C132" s="161" t="s">
        <v>62</v>
      </c>
      <c r="D132" s="161" t="s">
        <v>55</v>
      </c>
      <c r="E132" s="161" t="s">
        <v>97</v>
      </c>
      <c r="F132" s="161" t="s">
        <v>81</v>
      </c>
      <c r="G132" s="161" t="s">
        <v>331</v>
      </c>
      <c r="H132" s="161" t="s">
        <v>90</v>
      </c>
      <c r="I132" s="162">
        <v>223</v>
      </c>
      <c r="J132" s="119">
        <v>155</v>
      </c>
      <c r="K132" s="452"/>
      <c r="L132" s="452">
        <f>J132-K132</f>
        <v>155</v>
      </c>
      <c r="N132" s="145"/>
    </row>
    <row r="133" spans="1:14" ht="14.25" customHeight="1">
      <c r="A133" s="77" t="s">
        <v>159</v>
      </c>
      <c r="B133" s="53" t="s">
        <v>58</v>
      </c>
      <c r="C133" s="72" t="s">
        <v>62</v>
      </c>
      <c r="D133" s="72" t="s">
        <v>55</v>
      </c>
      <c r="E133" s="69" t="s">
        <v>97</v>
      </c>
      <c r="F133" s="53" t="s">
        <v>81</v>
      </c>
      <c r="G133" s="72" t="s">
        <v>331</v>
      </c>
      <c r="H133" s="72" t="s">
        <v>90</v>
      </c>
      <c r="I133" s="139">
        <v>310</v>
      </c>
      <c r="J133" s="119">
        <v>683.33333</v>
      </c>
      <c r="K133" s="446"/>
      <c r="L133" s="447"/>
      <c r="M133" s="40">
        <v>683333.33</v>
      </c>
      <c r="N133" s="39"/>
    </row>
    <row r="134" spans="1:14" ht="14.25" customHeight="1" hidden="1">
      <c r="A134" s="70" t="s">
        <v>160</v>
      </c>
      <c r="B134" s="53" t="s">
        <v>58</v>
      </c>
      <c r="C134" s="72" t="s">
        <v>62</v>
      </c>
      <c r="D134" s="72" t="s">
        <v>55</v>
      </c>
      <c r="E134" s="69" t="s">
        <v>97</v>
      </c>
      <c r="F134" s="53" t="s">
        <v>114</v>
      </c>
      <c r="G134" s="72" t="s">
        <v>115</v>
      </c>
      <c r="H134" s="72" t="s">
        <v>90</v>
      </c>
      <c r="I134" s="139">
        <v>226</v>
      </c>
      <c r="J134" s="119"/>
      <c r="K134" s="446"/>
      <c r="L134" s="447"/>
      <c r="N134" s="39"/>
    </row>
    <row r="135" spans="1:14" ht="25.5" customHeight="1">
      <c r="A135" s="70" t="s">
        <v>367</v>
      </c>
      <c r="B135" s="53" t="s">
        <v>58</v>
      </c>
      <c r="C135" s="72" t="s">
        <v>62</v>
      </c>
      <c r="D135" s="72" t="s">
        <v>55</v>
      </c>
      <c r="E135" s="69" t="s">
        <v>97</v>
      </c>
      <c r="F135" s="53" t="s">
        <v>81</v>
      </c>
      <c r="G135" s="72" t="s">
        <v>331</v>
      </c>
      <c r="H135" s="72" t="s">
        <v>107</v>
      </c>
      <c r="I135" s="139"/>
      <c r="J135" s="119">
        <f>J136</f>
        <v>530.1</v>
      </c>
      <c r="K135" s="119">
        <f>K136</f>
        <v>0</v>
      </c>
      <c r="L135" s="119">
        <f>L136</f>
        <v>530.1</v>
      </c>
      <c r="N135" s="39"/>
    </row>
    <row r="136" spans="1:14" ht="14.25" customHeight="1">
      <c r="A136" s="70" t="s">
        <v>159</v>
      </c>
      <c r="B136" s="53" t="s">
        <v>58</v>
      </c>
      <c r="C136" s="72" t="s">
        <v>62</v>
      </c>
      <c r="D136" s="72" t="s">
        <v>55</v>
      </c>
      <c r="E136" s="69" t="s">
        <v>97</v>
      </c>
      <c r="F136" s="53" t="s">
        <v>81</v>
      </c>
      <c r="G136" s="72" t="s">
        <v>331</v>
      </c>
      <c r="H136" s="72" t="s">
        <v>107</v>
      </c>
      <c r="I136" s="139">
        <v>310</v>
      </c>
      <c r="J136" s="119">
        <v>530.1</v>
      </c>
      <c r="K136" s="446"/>
      <c r="L136" s="446">
        <f>J136-K136</f>
        <v>530.1</v>
      </c>
      <c r="N136" s="39"/>
    </row>
    <row r="137" spans="1:14" ht="57.75" customHeight="1">
      <c r="A137" s="406" t="s">
        <v>364</v>
      </c>
      <c r="B137" s="53" t="s">
        <v>58</v>
      </c>
      <c r="C137" s="72" t="s">
        <v>62</v>
      </c>
      <c r="D137" s="72" t="s">
        <v>55</v>
      </c>
      <c r="E137" s="69" t="s">
        <v>97</v>
      </c>
      <c r="F137" s="53" t="s">
        <v>81</v>
      </c>
      <c r="G137" s="72" t="s">
        <v>361</v>
      </c>
      <c r="H137" s="72"/>
      <c r="I137" s="139"/>
      <c r="J137" s="120">
        <f>J138</f>
        <v>4805.26667</v>
      </c>
      <c r="K137" s="120">
        <f aca="true" t="shared" si="12" ref="K137:L139">K138</f>
        <v>0</v>
      </c>
      <c r="L137" s="120">
        <f t="shared" si="12"/>
        <v>4805.26667</v>
      </c>
      <c r="N137" s="39"/>
    </row>
    <row r="138" spans="1:14" ht="45" customHeight="1">
      <c r="A138" s="406" t="s">
        <v>365</v>
      </c>
      <c r="B138" s="53" t="s">
        <v>58</v>
      </c>
      <c r="C138" s="72" t="s">
        <v>62</v>
      </c>
      <c r="D138" s="72" t="s">
        <v>55</v>
      </c>
      <c r="E138" s="69" t="s">
        <v>97</v>
      </c>
      <c r="F138" s="53" t="s">
        <v>81</v>
      </c>
      <c r="G138" s="72" t="s">
        <v>337</v>
      </c>
      <c r="H138" s="72"/>
      <c r="I138" s="139"/>
      <c r="J138" s="120">
        <f>J139</f>
        <v>4805.26667</v>
      </c>
      <c r="K138" s="120">
        <f t="shared" si="12"/>
        <v>0</v>
      </c>
      <c r="L138" s="120">
        <f t="shared" si="12"/>
        <v>4805.26667</v>
      </c>
      <c r="N138" s="39"/>
    </row>
    <row r="139" spans="1:14" s="146" customFormat="1" ht="25.5">
      <c r="A139" s="305" t="s">
        <v>105</v>
      </c>
      <c r="B139" s="52" t="s">
        <v>58</v>
      </c>
      <c r="C139" s="71" t="s">
        <v>62</v>
      </c>
      <c r="D139" s="71" t="s">
        <v>55</v>
      </c>
      <c r="E139" s="71" t="s">
        <v>97</v>
      </c>
      <c r="F139" s="71" t="s">
        <v>81</v>
      </c>
      <c r="G139" s="71" t="s">
        <v>337</v>
      </c>
      <c r="H139" s="71" t="s">
        <v>104</v>
      </c>
      <c r="I139" s="142"/>
      <c r="J139" s="120">
        <f>J140</f>
        <v>4805.26667</v>
      </c>
      <c r="K139" s="120">
        <f t="shared" si="12"/>
        <v>0</v>
      </c>
      <c r="L139" s="120">
        <f t="shared" si="12"/>
        <v>4805.26667</v>
      </c>
      <c r="N139" s="145"/>
    </row>
    <row r="140" spans="1:14" ht="26.25">
      <c r="A140" s="55" t="s">
        <v>161</v>
      </c>
      <c r="B140" s="53" t="s">
        <v>58</v>
      </c>
      <c r="C140" s="72" t="s">
        <v>62</v>
      </c>
      <c r="D140" s="72" t="s">
        <v>55</v>
      </c>
      <c r="E140" s="69" t="s">
        <v>97</v>
      </c>
      <c r="F140" s="53" t="s">
        <v>81</v>
      </c>
      <c r="G140" s="72" t="s">
        <v>337</v>
      </c>
      <c r="H140" s="53" t="s">
        <v>104</v>
      </c>
      <c r="I140" s="135" t="s">
        <v>162</v>
      </c>
      <c r="J140" s="119">
        <f>5488.6-683.33333</f>
        <v>4805.26667</v>
      </c>
      <c r="K140" s="446"/>
      <c r="L140" s="446">
        <f>J140-K140</f>
        <v>4805.26667</v>
      </c>
      <c r="M140" s="40">
        <v>-683333.33</v>
      </c>
      <c r="N140" s="39"/>
    </row>
    <row r="141" spans="1:14" s="43" customFormat="1" ht="25.5" hidden="1">
      <c r="A141" s="305" t="s">
        <v>221</v>
      </c>
      <c r="B141" s="52" t="s">
        <v>58</v>
      </c>
      <c r="C141" s="71" t="s">
        <v>62</v>
      </c>
      <c r="D141" s="71" t="s">
        <v>55</v>
      </c>
      <c r="E141" s="71" t="s">
        <v>57</v>
      </c>
      <c r="F141" s="71" t="s">
        <v>80</v>
      </c>
      <c r="G141" s="71"/>
      <c r="H141" s="71"/>
      <c r="I141" s="13"/>
      <c r="J141" s="95">
        <f>J142</f>
        <v>0</v>
      </c>
      <c r="K141" s="450"/>
      <c r="L141" s="451"/>
      <c r="N141" s="74"/>
    </row>
    <row r="142" spans="1:14" s="43" customFormat="1" ht="54" hidden="1">
      <c r="A142" s="209" t="s">
        <v>222</v>
      </c>
      <c r="B142" s="53" t="s">
        <v>58</v>
      </c>
      <c r="C142" s="72" t="s">
        <v>62</v>
      </c>
      <c r="D142" s="72" t="s">
        <v>55</v>
      </c>
      <c r="E142" s="72" t="s">
        <v>57</v>
      </c>
      <c r="F142" s="72" t="s">
        <v>81</v>
      </c>
      <c r="G142" s="72"/>
      <c r="H142" s="72"/>
      <c r="I142" s="13"/>
      <c r="J142" s="96">
        <f>J144+J147</f>
        <v>0</v>
      </c>
      <c r="K142" s="450"/>
      <c r="L142" s="451"/>
      <c r="N142" s="74"/>
    </row>
    <row r="143" spans="1:14" s="43" customFormat="1" ht="25.5" hidden="1">
      <c r="A143" s="144" t="s">
        <v>223</v>
      </c>
      <c r="B143" s="53" t="s">
        <v>58</v>
      </c>
      <c r="C143" s="72" t="s">
        <v>62</v>
      </c>
      <c r="D143" s="72" t="s">
        <v>55</v>
      </c>
      <c r="E143" s="72" t="s">
        <v>57</v>
      </c>
      <c r="F143" s="72" t="s">
        <v>81</v>
      </c>
      <c r="G143" s="72" t="s">
        <v>225</v>
      </c>
      <c r="H143" s="72"/>
      <c r="I143" s="13"/>
      <c r="J143" s="96">
        <f>J144</f>
        <v>0</v>
      </c>
      <c r="K143" s="450"/>
      <c r="L143" s="451"/>
      <c r="N143" s="74"/>
    </row>
    <row r="144" spans="1:14" s="43" customFormat="1" ht="25.5" hidden="1">
      <c r="A144" s="54" t="s">
        <v>224</v>
      </c>
      <c r="B144" s="53" t="s">
        <v>58</v>
      </c>
      <c r="C144" s="72" t="s">
        <v>62</v>
      </c>
      <c r="D144" s="72" t="s">
        <v>55</v>
      </c>
      <c r="E144" s="72" t="s">
        <v>57</v>
      </c>
      <c r="F144" s="72" t="s">
        <v>81</v>
      </c>
      <c r="G144" s="72" t="s">
        <v>178</v>
      </c>
      <c r="H144" s="72"/>
      <c r="I144" s="13"/>
      <c r="J144" s="96">
        <f>J145</f>
        <v>0</v>
      </c>
      <c r="K144" s="450"/>
      <c r="L144" s="451"/>
      <c r="N144" s="74"/>
    </row>
    <row r="145" spans="1:14" ht="25.5" hidden="1">
      <c r="A145" s="311" t="s">
        <v>106</v>
      </c>
      <c r="B145" s="53" t="s">
        <v>58</v>
      </c>
      <c r="C145" s="72" t="s">
        <v>62</v>
      </c>
      <c r="D145" s="72" t="s">
        <v>55</v>
      </c>
      <c r="E145" s="72" t="s">
        <v>57</v>
      </c>
      <c r="F145" s="72" t="s">
        <v>81</v>
      </c>
      <c r="G145" s="72" t="s">
        <v>178</v>
      </c>
      <c r="H145" s="72" t="s">
        <v>107</v>
      </c>
      <c r="I145" s="211"/>
      <c r="J145" s="96"/>
      <c r="K145" s="446"/>
      <c r="L145" s="447"/>
      <c r="N145" s="39"/>
    </row>
    <row r="146" spans="1:14" ht="15.75" hidden="1">
      <c r="A146" s="70" t="s">
        <v>159</v>
      </c>
      <c r="B146" s="53" t="s">
        <v>58</v>
      </c>
      <c r="C146" s="72" t="s">
        <v>62</v>
      </c>
      <c r="D146" s="72" t="s">
        <v>55</v>
      </c>
      <c r="E146" s="72" t="s">
        <v>57</v>
      </c>
      <c r="F146" s="72" t="s">
        <v>81</v>
      </c>
      <c r="G146" s="72" t="s">
        <v>178</v>
      </c>
      <c r="H146" s="72" t="s">
        <v>107</v>
      </c>
      <c r="I146" s="212">
        <v>310</v>
      </c>
      <c r="J146" s="96"/>
      <c r="K146" s="446"/>
      <c r="L146" s="447"/>
      <c r="N146" s="39"/>
    </row>
    <row r="147" spans="1:14" ht="51" hidden="1">
      <c r="A147" s="144" t="s">
        <v>229</v>
      </c>
      <c r="B147" s="53" t="s">
        <v>58</v>
      </c>
      <c r="C147" s="72" t="s">
        <v>62</v>
      </c>
      <c r="D147" s="72" t="s">
        <v>55</v>
      </c>
      <c r="E147" s="72" t="s">
        <v>57</v>
      </c>
      <c r="F147" s="72" t="s">
        <v>81</v>
      </c>
      <c r="G147" s="72" t="s">
        <v>226</v>
      </c>
      <c r="H147" s="72"/>
      <c r="I147" s="211"/>
      <c r="J147" s="96">
        <f>J148</f>
        <v>0</v>
      </c>
      <c r="K147" s="446"/>
      <c r="L147" s="447"/>
      <c r="N147" s="39"/>
    </row>
    <row r="148" spans="1:14" ht="25.5" hidden="1">
      <c r="A148" s="311" t="s">
        <v>106</v>
      </c>
      <c r="B148" s="53" t="s">
        <v>58</v>
      </c>
      <c r="C148" s="72" t="s">
        <v>62</v>
      </c>
      <c r="D148" s="72" t="s">
        <v>55</v>
      </c>
      <c r="E148" s="72" t="s">
        <v>57</v>
      </c>
      <c r="F148" s="72" t="s">
        <v>81</v>
      </c>
      <c r="G148" s="72" t="s">
        <v>226</v>
      </c>
      <c r="H148" s="72" t="s">
        <v>107</v>
      </c>
      <c r="I148" s="211"/>
      <c r="J148" s="96">
        <f>J149</f>
        <v>0</v>
      </c>
      <c r="K148" s="446"/>
      <c r="L148" s="447"/>
      <c r="N148" s="39"/>
    </row>
    <row r="149" spans="1:14" ht="15.75" hidden="1">
      <c r="A149" s="70" t="s">
        <v>159</v>
      </c>
      <c r="B149" s="53" t="s">
        <v>58</v>
      </c>
      <c r="C149" s="72" t="s">
        <v>62</v>
      </c>
      <c r="D149" s="72" t="s">
        <v>55</v>
      </c>
      <c r="E149" s="72" t="s">
        <v>57</v>
      </c>
      <c r="F149" s="72" t="s">
        <v>81</v>
      </c>
      <c r="G149" s="72" t="s">
        <v>226</v>
      </c>
      <c r="H149" s="72" t="s">
        <v>107</v>
      </c>
      <c r="I149" s="135">
        <v>310</v>
      </c>
      <c r="J149" s="96"/>
      <c r="K149" s="446"/>
      <c r="L149" s="447"/>
      <c r="N149" s="39"/>
    </row>
    <row r="150" spans="1:14" s="43" customFormat="1" ht="15.75">
      <c r="A150" s="386" t="s">
        <v>67</v>
      </c>
      <c r="B150" s="356" t="s">
        <v>58</v>
      </c>
      <c r="C150" s="356" t="s">
        <v>62</v>
      </c>
      <c r="D150" s="356" t="s">
        <v>68</v>
      </c>
      <c r="E150" s="356"/>
      <c r="F150" s="356"/>
      <c r="G150" s="356"/>
      <c r="H150" s="356"/>
      <c r="I150" s="357"/>
      <c r="J150" s="389">
        <f>J151+J186</f>
        <v>14715.8861</v>
      </c>
      <c r="K150" s="389">
        <f>K151+K186</f>
        <v>0</v>
      </c>
      <c r="L150" s="389">
        <f>L151+L186</f>
        <v>14715.8861</v>
      </c>
      <c r="N150" s="74"/>
    </row>
    <row r="151" spans="1:14" s="43" customFormat="1" ht="25.5">
      <c r="A151" s="279" t="s">
        <v>93</v>
      </c>
      <c r="B151" s="52" t="s">
        <v>58</v>
      </c>
      <c r="C151" s="52" t="s">
        <v>62</v>
      </c>
      <c r="D151" s="52" t="s">
        <v>68</v>
      </c>
      <c r="E151" s="52" t="s">
        <v>97</v>
      </c>
      <c r="F151" s="52" t="s">
        <v>80</v>
      </c>
      <c r="G151" s="52"/>
      <c r="H151" s="52"/>
      <c r="I151" s="133"/>
      <c r="J151" s="120">
        <f>J153</f>
        <v>14715.8861</v>
      </c>
      <c r="K151" s="120">
        <f>K153</f>
        <v>0</v>
      </c>
      <c r="L151" s="120">
        <f>L153</f>
        <v>14715.8861</v>
      </c>
      <c r="N151" s="74"/>
    </row>
    <row r="152" spans="1:14" s="43" customFormat="1" ht="25.5">
      <c r="A152" s="278" t="s">
        <v>94</v>
      </c>
      <c r="B152" s="52" t="s">
        <v>58</v>
      </c>
      <c r="C152" s="52" t="s">
        <v>62</v>
      </c>
      <c r="D152" s="52" t="s">
        <v>68</v>
      </c>
      <c r="E152" s="52" t="s">
        <v>97</v>
      </c>
      <c r="F152" s="52" t="s">
        <v>81</v>
      </c>
      <c r="G152" s="52"/>
      <c r="H152" s="52"/>
      <c r="I152" s="133"/>
      <c r="J152" s="120">
        <f>J153</f>
        <v>14715.8861</v>
      </c>
      <c r="K152" s="120">
        <f>K153</f>
        <v>0</v>
      </c>
      <c r="L152" s="120">
        <f>L153</f>
        <v>14715.8861</v>
      </c>
      <c r="N152" s="74"/>
    </row>
    <row r="153" spans="1:12" s="43" customFormat="1" ht="15.75">
      <c r="A153" s="346" t="s">
        <v>349</v>
      </c>
      <c r="B153" s="347" t="s">
        <v>58</v>
      </c>
      <c r="C153" s="347" t="s">
        <v>62</v>
      </c>
      <c r="D153" s="347" t="s">
        <v>68</v>
      </c>
      <c r="E153" s="347" t="s">
        <v>97</v>
      </c>
      <c r="F153" s="347" t="s">
        <v>81</v>
      </c>
      <c r="G153" s="347" t="s">
        <v>332</v>
      </c>
      <c r="H153" s="347"/>
      <c r="I153" s="348"/>
      <c r="J153" s="371">
        <f>J154+J161+J164</f>
        <v>14715.8861</v>
      </c>
      <c r="K153" s="371">
        <f>K154+K161+K164+K174</f>
        <v>0</v>
      </c>
      <c r="L153" s="371">
        <f>L154+L161+L164+L174</f>
        <v>14715.8861</v>
      </c>
    </row>
    <row r="154" spans="1:12" s="43" customFormat="1" ht="12.75" customHeight="1">
      <c r="A154" s="396" t="s">
        <v>69</v>
      </c>
      <c r="B154" s="397" t="s">
        <v>58</v>
      </c>
      <c r="C154" s="397" t="s">
        <v>62</v>
      </c>
      <c r="D154" s="397" t="s">
        <v>68</v>
      </c>
      <c r="E154" s="397" t="s">
        <v>97</v>
      </c>
      <c r="F154" s="397" t="s">
        <v>81</v>
      </c>
      <c r="G154" s="397" t="s">
        <v>333</v>
      </c>
      <c r="H154" s="397"/>
      <c r="I154" s="398"/>
      <c r="J154" s="399">
        <f>J155+J159</f>
        <v>6535.7</v>
      </c>
      <c r="K154" s="399">
        <f>K155+K159</f>
        <v>0</v>
      </c>
      <c r="L154" s="399">
        <f>L155+L159</f>
        <v>6535.7</v>
      </c>
    </row>
    <row r="155" spans="1:12" s="173" customFormat="1" ht="27">
      <c r="A155" s="174" t="s">
        <v>87</v>
      </c>
      <c r="B155" s="110" t="s">
        <v>58</v>
      </c>
      <c r="C155" s="110" t="s">
        <v>62</v>
      </c>
      <c r="D155" s="110" t="s">
        <v>68</v>
      </c>
      <c r="E155" s="110" t="s">
        <v>97</v>
      </c>
      <c r="F155" s="110" t="s">
        <v>81</v>
      </c>
      <c r="G155" s="110" t="s">
        <v>333</v>
      </c>
      <c r="H155" s="110" t="s">
        <v>90</v>
      </c>
      <c r="I155" s="175"/>
      <c r="J155" s="172">
        <f>J156+J157+J158</f>
        <v>4635.7</v>
      </c>
      <c r="K155" s="172">
        <f>K156+K157+K158</f>
        <v>0</v>
      </c>
      <c r="L155" s="172">
        <f>L156+L157+L158</f>
        <v>4635.7</v>
      </c>
    </row>
    <row r="156" spans="1:12" ht="12.75" customHeight="1">
      <c r="A156" s="54" t="s">
        <v>149</v>
      </c>
      <c r="B156" s="53" t="s">
        <v>58</v>
      </c>
      <c r="C156" s="53" t="s">
        <v>62</v>
      </c>
      <c r="D156" s="53" t="s">
        <v>68</v>
      </c>
      <c r="E156" s="69" t="s">
        <v>97</v>
      </c>
      <c r="F156" s="53" t="s">
        <v>81</v>
      </c>
      <c r="G156" s="53" t="s">
        <v>333</v>
      </c>
      <c r="H156" s="53" t="s">
        <v>90</v>
      </c>
      <c r="I156" s="135" t="s">
        <v>163</v>
      </c>
      <c r="J156" s="119">
        <v>3650</v>
      </c>
      <c r="K156" s="446"/>
      <c r="L156" s="446">
        <f>J156-K156</f>
        <v>3650</v>
      </c>
    </row>
    <row r="157" spans="1:12" ht="12.75" customHeight="1">
      <c r="A157" s="54" t="s">
        <v>156</v>
      </c>
      <c r="B157" s="53" t="s">
        <v>58</v>
      </c>
      <c r="C157" s="53" t="s">
        <v>62</v>
      </c>
      <c r="D157" s="53" t="s">
        <v>68</v>
      </c>
      <c r="E157" s="69" t="s">
        <v>97</v>
      </c>
      <c r="F157" s="53" t="s">
        <v>81</v>
      </c>
      <c r="G157" s="53" t="s">
        <v>333</v>
      </c>
      <c r="H157" s="53" t="s">
        <v>90</v>
      </c>
      <c r="I157" s="135" t="s">
        <v>150</v>
      </c>
      <c r="J157" s="119">
        <v>260</v>
      </c>
      <c r="K157" s="446"/>
      <c r="L157" s="446">
        <f>J157-K157</f>
        <v>260</v>
      </c>
    </row>
    <row r="158" spans="1:12" ht="12.75" customHeight="1">
      <c r="A158" s="77" t="s">
        <v>154</v>
      </c>
      <c r="B158" s="53" t="s">
        <v>58</v>
      </c>
      <c r="C158" s="53" t="s">
        <v>62</v>
      </c>
      <c r="D158" s="53" t="s">
        <v>68</v>
      </c>
      <c r="E158" s="69" t="s">
        <v>97</v>
      </c>
      <c r="F158" s="53" t="s">
        <v>81</v>
      </c>
      <c r="G158" s="53" t="s">
        <v>333</v>
      </c>
      <c r="H158" s="53" t="s">
        <v>90</v>
      </c>
      <c r="I158" s="135" t="s">
        <v>155</v>
      </c>
      <c r="J158" s="119">
        <v>725.7</v>
      </c>
      <c r="K158" s="446"/>
      <c r="L158" s="446">
        <f>J158-K158</f>
        <v>725.7</v>
      </c>
    </row>
    <row r="159" spans="1:12" s="173" customFormat="1" ht="27">
      <c r="A159" s="177" t="s">
        <v>106</v>
      </c>
      <c r="B159" s="110" t="s">
        <v>58</v>
      </c>
      <c r="C159" s="110" t="s">
        <v>62</v>
      </c>
      <c r="D159" s="110" t="s">
        <v>68</v>
      </c>
      <c r="E159" s="110" t="s">
        <v>97</v>
      </c>
      <c r="F159" s="110" t="s">
        <v>81</v>
      </c>
      <c r="G159" s="110" t="s">
        <v>333</v>
      </c>
      <c r="H159" s="110" t="s">
        <v>107</v>
      </c>
      <c r="I159" s="175"/>
      <c r="J159" s="176">
        <f>J160</f>
        <v>1900</v>
      </c>
      <c r="K159" s="176">
        <f>K160</f>
        <v>0</v>
      </c>
      <c r="L159" s="176">
        <f>L160</f>
        <v>1900</v>
      </c>
    </row>
    <row r="160" spans="1:12" ht="12.75" customHeight="1">
      <c r="A160" s="70" t="s">
        <v>159</v>
      </c>
      <c r="B160" s="53" t="s">
        <v>58</v>
      </c>
      <c r="C160" s="53" t="s">
        <v>62</v>
      </c>
      <c r="D160" s="53" t="s">
        <v>68</v>
      </c>
      <c r="E160" s="69" t="s">
        <v>97</v>
      </c>
      <c r="F160" s="53" t="s">
        <v>81</v>
      </c>
      <c r="G160" s="53" t="s">
        <v>333</v>
      </c>
      <c r="H160" s="53" t="s">
        <v>107</v>
      </c>
      <c r="I160" s="135" t="s">
        <v>157</v>
      </c>
      <c r="J160" s="119">
        <v>1900</v>
      </c>
      <c r="K160" s="446"/>
      <c r="L160" s="446">
        <f>J160-K160</f>
        <v>1900</v>
      </c>
    </row>
    <row r="161" spans="1:12" s="43" customFormat="1" ht="12.75" customHeight="1">
      <c r="A161" s="396" t="s">
        <v>70</v>
      </c>
      <c r="B161" s="397" t="s">
        <v>58</v>
      </c>
      <c r="C161" s="397" t="s">
        <v>62</v>
      </c>
      <c r="D161" s="397" t="s">
        <v>68</v>
      </c>
      <c r="E161" s="397" t="s">
        <v>97</v>
      </c>
      <c r="F161" s="397" t="s">
        <v>81</v>
      </c>
      <c r="G161" s="397" t="s">
        <v>334</v>
      </c>
      <c r="H161" s="397"/>
      <c r="I161" s="398"/>
      <c r="J161" s="399">
        <f aca="true" t="shared" si="13" ref="J161:L162">J162</f>
        <v>1995</v>
      </c>
      <c r="K161" s="399">
        <f t="shared" si="13"/>
        <v>0</v>
      </c>
      <c r="L161" s="399">
        <f t="shared" si="13"/>
        <v>1995</v>
      </c>
    </row>
    <row r="162" spans="1:12" s="173" customFormat="1" ht="27">
      <c r="A162" s="51" t="s">
        <v>105</v>
      </c>
      <c r="B162" s="110" t="s">
        <v>58</v>
      </c>
      <c r="C162" s="110" t="s">
        <v>62</v>
      </c>
      <c r="D162" s="110" t="s">
        <v>68</v>
      </c>
      <c r="E162" s="110" t="s">
        <v>97</v>
      </c>
      <c r="F162" s="110" t="s">
        <v>81</v>
      </c>
      <c r="G162" s="110" t="s">
        <v>334</v>
      </c>
      <c r="H162" s="110" t="s">
        <v>104</v>
      </c>
      <c r="I162" s="175"/>
      <c r="J162" s="176">
        <f t="shared" si="13"/>
        <v>1995</v>
      </c>
      <c r="K162" s="176">
        <f t="shared" si="13"/>
        <v>0</v>
      </c>
      <c r="L162" s="176">
        <f t="shared" si="13"/>
        <v>1995</v>
      </c>
    </row>
    <row r="163" spans="1:12" ht="12.75" customHeight="1">
      <c r="A163" s="54" t="s">
        <v>164</v>
      </c>
      <c r="B163" s="53" t="s">
        <v>58</v>
      </c>
      <c r="C163" s="53" t="s">
        <v>62</v>
      </c>
      <c r="D163" s="53" t="s">
        <v>68</v>
      </c>
      <c r="E163" s="69" t="s">
        <v>97</v>
      </c>
      <c r="F163" s="53" t="s">
        <v>81</v>
      </c>
      <c r="G163" s="53" t="s">
        <v>334</v>
      </c>
      <c r="H163" s="53" t="s">
        <v>104</v>
      </c>
      <c r="I163" s="135" t="s">
        <v>158</v>
      </c>
      <c r="J163" s="119">
        <v>1995</v>
      </c>
      <c r="K163" s="446"/>
      <c r="L163" s="446">
        <f>J163-K163</f>
        <v>1995</v>
      </c>
    </row>
    <row r="164" spans="1:12" s="43" customFormat="1" ht="15.75">
      <c r="A164" s="400" t="s">
        <v>350</v>
      </c>
      <c r="B164" s="397" t="s">
        <v>58</v>
      </c>
      <c r="C164" s="401" t="s">
        <v>62</v>
      </c>
      <c r="D164" s="401" t="s">
        <v>68</v>
      </c>
      <c r="E164" s="397" t="s">
        <v>97</v>
      </c>
      <c r="F164" s="397" t="s">
        <v>81</v>
      </c>
      <c r="G164" s="401" t="s">
        <v>335</v>
      </c>
      <c r="H164" s="401"/>
      <c r="I164" s="398"/>
      <c r="J164" s="402">
        <f>J165+J167+J172</f>
        <v>6185.1861</v>
      </c>
      <c r="K164" s="402">
        <f>K165+K167+K172</f>
        <v>0</v>
      </c>
      <c r="L164" s="402">
        <f>L165+L167+L172</f>
        <v>6185.1861</v>
      </c>
    </row>
    <row r="165" spans="1:12" ht="12.75" customHeight="1" hidden="1">
      <c r="A165" s="67" t="s">
        <v>101</v>
      </c>
      <c r="B165" s="53" t="s">
        <v>58</v>
      </c>
      <c r="C165" s="69" t="s">
        <v>62</v>
      </c>
      <c r="D165" s="69" t="s">
        <v>68</v>
      </c>
      <c r="E165" s="53" t="s">
        <v>97</v>
      </c>
      <c r="F165" s="53" t="s">
        <v>81</v>
      </c>
      <c r="G165" s="69" t="s">
        <v>108</v>
      </c>
      <c r="H165" s="69" t="s">
        <v>103</v>
      </c>
      <c r="I165" s="137"/>
      <c r="J165" s="121">
        <f>J166</f>
        <v>0</v>
      </c>
      <c r="K165" s="446"/>
      <c r="L165" s="447"/>
    </row>
    <row r="166" spans="1:12" ht="12.75" customHeight="1" hidden="1">
      <c r="A166" s="77" t="s">
        <v>156</v>
      </c>
      <c r="B166" s="53" t="s">
        <v>58</v>
      </c>
      <c r="C166" s="69" t="s">
        <v>62</v>
      </c>
      <c r="D166" s="69" t="s">
        <v>68</v>
      </c>
      <c r="E166" s="69" t="s">
        <v>97</v>
      </c>
      <c r="F166" s="53" t="s">
        <v>81</v>
      </c>
      <c r="G166" s="69" t="s">
        <v>108</v>
      </c>
      <c r="H166" s="69" t="s">
        <v>103</v>
      </c>
      <c r="I166" s="140">
        <v>225</v>
      </c>
      <c r="J166" s="121"/>
      <c r="K166" s="446"/>
      <c r="L166" s="447"/>
    </row>
    <row r="167" spans="1:12" s="173" customFormat="1" ht="12.75" customHeight="1">
      <c r="A167" s="174" t="s">
        <v>87</v>
      </c>
      <c r="B167" s="110" t="s">
        <v>58</v>
      </c>
      <c r="C167" s="170" t="s">
        <v>62</v>
      </c>
      <c r="D167" s="170" t="s">
        <v>68</v>
      </c>
      <c r="E167" s="110" t="s">
        <v>97</v>
      </c>
      <c r="F167" s="110" t="s">
        <v>81</v>
      </c>
      <c r="G167" s="170" t="s">
        <v>335</v>
      </c>
      <c r="H167" s="170" t="s">
        <v>90</v>
      </c>
      <c r="I167" s="171"/>
      <c r="J167" s="172">
        <f>J168+J169+J170+J171</f>
        <v>2540.1861</v>
      </c>
      <c r="K167" s="172">
        <f>K168+K169+K170+K171</f>
        <v>0</v>
      </c>
      <c r="L167" s="172">
        <f>L168+L169+L170+L171</f>
        <v>2540.1861</v>
      </c>
    </row>
    <row r="168" spans="1:12" ht="12.75" customHeight="1">
      <c r="A168" s="77" t="s">
        <v>156</v>
      </c>
      <c r="B168" s="53" t="s">
        <v>58</v>
      </c>
      <c r="C168" s="69" t="s">
        <v>62</v>
      </c>
      <c r="D168" s="69" t="s">
        <v>68</v>
      </c>
      <c r="E168" s="69" t="s">
        <v>97</v>
      </c>
      <c r="F168" s="53" t="s">
        <v>81</v>
      </c>
      <c r="G168" s="69" t="s">
        <v>335</v>
      </c>
      <c r="H168" s="69" t="s">
        <v>90</v>
      </c>
      <c r="I168" s="140">
        <v>225</v>
      </c>
      <c r="J168" s="121">
        <v>450</v>
      </c>
      <c r="K168" s="446"/>
      <c r="L168" s="446">
        <f>J168-K168</f>
        <v>450</v>
      </c>
    </row>
    <row r="169" spans="1:12" ht="12.75" customHeight="1">
      <c r="A169" s="77" t="s">
        <v>160</v>
      </c>
      <c r="B169" s="53" t="s">
        <v>58</v>
      </c>
      <c r="C169" s="69" t="s">
        <v>62</v>
      </c>
      <c r="D169" s="69" t="s">
        <v>68</v>
      </c>
      <c r="E169" s="69" t="s">
        <v>97</v>
      </c>
      <c r="F169" s="53" t="s">
        <v>81</v>
      </c>
      <c r="G169" s="69" t="s">
        <v>335</v>
      </c>
      <c r="H169" s="69" t="s">
        <v>90</v>
      </c>
      <c r="I169" s="140">
        <v>226</v>
      </c>
      <c r="J169" s="121">
        <v>1000</v>
      </c>
      <c r="K169" s="446"/>
      <c r="L169" s="446">
        <f>J169-K169</f>
        <v>1000</v>
      </c>
    </row>
    <row r="170" spans="1:14" ht="12.75" customHeight="1">
      <c r="A170" s="77" t="s">
        <v>159</v>
      </c>
      <c r="B170" s="53" t="s">
        <v>58</v>
      </c>
      <c r="C170" s="69" t="s">
        <v>62</v>
      </c>
      <c r="D170" s="69" t="s">
        <v>68</v>
      </c>
      <c r="E170" s="69" t="s">
        <v>97</v>
      </c>
      <c r="F170" s="53" t="s">
        <v>81</v>
      </c>
      <c r="G170" s="69" t="s">
        <v>335</v>
      </c>
      <c r="H170" s="69" t="s">
        <v>90</v>
      </c>
      <c r="I170" s="140">
        <v>310</v>
      </c>
      <c r="J170" s="121">
        <f>100+130.46916+400</f>
        <v>630.46916</v>
      </c>
      <c r="K170" s="446"/>
      <c r="L170" s="446">
        <f>J170-K170</f>
        <v>630.46916</v>
      </c>
      <c r="M170" s="40">
        <v>130469.16</v>
      </c>
      <c r="N170" s="40">
        <v>400000</v>
      </c>
    </row>
    <row r="171" spans="1:14" ht="12.75" customHeight="1">
      <c r="A171" s="77" t="s">
        <v>154</v>
      </c>
      <c r="B171" s="53" t="s">
        <v>58</v>
      </c>
      <c r="C171" s="69" t="s">
        <v>62</v>
      </c>
      <c r="D171" s="69" t="s">
        <v>68</v>
      </c>
      <c r="E171" s="69" t="s">
        <v>97</v>
      </c>
      <c r="F171" s="53" t="s">
        <v>81</v>
      </c>
      <c r="G171" s="69" t="s">
        <v>335</v>
      </c>
      <c r="H171" s="69" t="s">
        <v>90</v>
      </c>
      <c r="I171" s="140">
        <v>340</v>
      </c>
      <c r="J171" s="121">
        <f>100+100+200+59.71694</f>
        <v>459.71694</v>
      </c>
      <c r="K171" s="446"/>
      <c r="L171" s="446">
        <f>J171-K171</f>
        <v>459.71694</v>
      </c>
      <c r="M171" s="40">
        <v>100000</v>
      </c>
      <c r="N171" s="40">
        <f>200000+59716.94</f>
        <v>259716.94</v>
      </c>
    </row>
    <row r="172" spans="1:12" s="173" customFormat="1" ht="27">
      <c r="A172" s="51" t="s">
        <v>105</v>
      </c>
      <c r="B172" s="110" t="s">
        <v>58</v>
      </c>
      <c r="C172" s="170" t="s">
        <v>62</v>
      </c>
      <c r="D172" s="170" t="s">
        <v>68</v>
      </c>
      <c r="E172" s="110" t="s">
        <v>97</v>
      </c>
      <c r="F172" s="110" t="s">
        <v>81</v>
      </c>
      <c r="G172" s="170" t="s">
        <v>335</v>
      </c>
      <c r="H172" s="170" t="s">
        <v>104</v>
      </c>
      <c r="I172" s="171"/>
      <c r="J172" s="172">
        <f>J173</f>
        <v>3645</v>
      </c>
      <c r="K172" s="172">
        <f>K173</f>
        <v>0</v>
      </c>
      <c r="L172" s="172">
        <f>L173</f>
        <v>3645</v>
      </c>
    </row>
    <row r="173" spans="1:14" ht="15.75">
      <c r="A173" s="54" t="s">
        <v>164</v>
      </c>
      <c r="B173" s="53" t="s">
        <v>58</v>
      </c>
      <c r="C173" s="69" t="s">
        <v>62</v>
      </c>
      <c r="D173" s="69" t="s">
        <v>68</v>
      </c>
      <c r="E173" s="69" t="s">
        <v>97</v>
      </c>
      <c r="F173" s="53" t="s">
        <v>81</v>
      </c>
      <c r="G173" s="69" t="s">
        <v>335</v>
      </c>
      <c r="H173" s="69" t="s">
        <v>104</v>
      </c>
      <c r="I173" s="140">
        <v>241</v>
      </c>
      <c r="J173" s="121">
        <f>4245-400-200</f>
        <v>3645</v>
      </c>
      <c r="K173" s="446"/>
      <c r="L173" s="446">
        <f>J173-K173</f>
        <v>3645</v>
      </c>
      <c r="N173" s="40">
        <v>-600000</v>
      </c>
    </row>
    <row r="174" spans="1:12" ht="15.75">
      <c r="A174" s="386" t="s">
        <v>375</v>
      </c>
      <c r="B174" s="464" t="s">
        <v>58</v>
      </c>
      <c r="C174" s="465" t="s">
        <v>373</v>
      </c>
      <c r="D174" s="465" t="s">
        <v>374</v>
      </c>
      <c r="E174" s="465"/>
      <c r="F174" s="464"/>
      <c r="G174" s="387"/>
      <c r="H174" s="387"/>
      <c r="I174" s="466"/>
      <c r="J174" s="364">
        <f aca="true" t="shared" si="14" ref="J174:J180">J175</f>
        <v>10</v>
      </c>
      <c r="K174" s="446"/>
      <c r="L174" s="447"/>
    </row>
    <row r="175" spans="1:12" ht="15.75">
      <c r="A175" s="209" t="s">
        <v>376</v>
      </c>
      <c r="B175" s="110" t="s">
        <v>58</v>
      </c>
      <c r="C175" s="170" t="s">
        <v>373</v>
      </c>
      <c r="D175" s="170" t="s">
        <v>62</v>
      </c>
      <c r="E175" s="170"/>
      <c r="F175" s="110"/>
      <c r="G175" s="170"/>
      <c r="H175" s="170"/>
      <c r="I175" s="171"/>
      <c r="J175" s="172">
        <f t="shared" si="14"/>
        <v>10</v>
      </c>
      <c r="K175" s="446"/>
      <c r="L175" s="447"/>
    </row>
    <row r="176" spans="1:12" ht="25.5">
      <c r="A176" s="279" t="s">
        <v>93</v>
      </c>
      <c r="B176" s="53" t="s">
        <v>58</v>
      </c>
      <c r="C176" s="69" t="s">
        <v>373</v>
      </c>
      <c r="D176" s="69" t="s">
        <v>62</v>
      </c>
      <c r="E176" s="69" t="s">
        <v>97</v>
      </c>
      <c r="F176" s="53" t="s">
        <v>80</v>
      </c>
      <c r="G176" s="69"/>
      <c r="H176" s="69"/>
      <c r="I176" s="171"/>
      <c r="J176" s="172">
        <f t="shared" si="14"/>
        <v>10</v>
      </c>
      <c r="K176" s="446"/>
      <c r="L176" s="447"/>
    </row>
    <row r="177" spans="1:12" ht="25.5">
      <c r="A177" s="278" t="s">
        <v>94</v>
      </c>
      <c r="B177" s="53" t="s">
        <v>58</v>
      </c>
      <c r="C177" s="69" t="s">
        <v>373</v>
      </c>
      <c r="D177" s="69" t="s">
        <v>62</v>
      </c>
      <c r="E177" s="69" t="s">
        <v>97</v>
      </c>
      <c r="F177" s="53" t="s">
        <v>81</v>
      </c>
      <c r="G177" s="69"/>
      <c r="H177" s="69"/>
      <c r="I177" s="140"/>
      <c r="J177" s="121">
        <f t="shared" si="14"/>
        <v>10</v>
      </c>
      <c r="K177" s="446"/>
      <c r="L177" s="447"/>
    </row>
    <row r="178" spans="1:12" ht="20.25" customHeight="1">
      <c r="A178" s="306" t="s">
        <v>360</v>
      </c>
      <c r="B178" s="53" t="s">
        <v>58</v>
      </c>
      <c r="C178" s="69" t="s">
        <v>373</v>
      </c>
      <c r="D178" s="69" t="s">
        <v>62</v>
      </c>
      <c r="E178" s="69" t="s">
        <v>97</v>
      </c>
      <c r="F178" s="53" t="s">
        <v>81</v>
      </c>
      <c r="G178" s="69" t="s">
        <v>359</v>
      </c>
      <c r="H178" s="69"/>
      <c r="I178" s="140"/>
      <c r="J178" s="121">
        <f t="shared" si="14"/>
        <v>10</v>
      </c>
      <c r="K178" s="446"/>
      <c r="L178" s="447"/>
    </row>
    <row r="179" spans="1:12" ht="15.75">
      <c r="A179" s="54" t="s">
        <v>378</v>
      </c>
      <c r="B179" s="53" t="s">
        <v>58</v>
      </c>
      <c r="C179" s="69" t="s">
        <v>373</v>
      </c>
      <c r="D179" s="69" t="s">
        <v>62</v>
      </c>
      <c r="E179" s="69" t="s">
        <v>97</v>
      </c>
      <c r="F179" s="53" t="s">
        <v>81</v>
      </c>
      <c r="G179" s="69" t="s">
        <v>377</v>
      </c>
      <c r="H179" s="69"/>
      <c r="I179" s="140"/>
      <c r="J179" s="121">
        <f t="shared" si="14"/>
        <v>10</v>
      </c>
      <c r="K179" s="446"/>
      <c r="L179" s="447"/>
    </row>
    <row r="180" spans="1:12" s="146" customFormat="1" ht="26.25">
      <c r="A180" s="150" t="s">
        <v>87</v>
      </c>
      <c r="B180" s="143" t="s">
        <v>58</v>
      </c>
      <c r="C180" s="154" t="s">
        <v>373</v>
      </c>
      <c r="D180" s="154" t="s">
        <v>62</v>
      </c>
      <c r="E180" s="154" t="s">
        <v>97</v>
      </c>
      <c r="F180" s="143" t="s">
        <v>81</v>
      </c>
      <c r="G180" s="154" t="s">
        <v>377</v>
      </c>
      <c r="H180" s="154" t="s">
        <v>90</v>
      </c>
      <c r="I180" s="163"/>
      <c r="J180" s="151">
        <f t="shared" si="14"/>
        <v>10</v>
      </c>
      <c r="K180" s="452"/>
      <c r="L180" s="453"/>
    </row>
    <row r="181" spans="1:13" s="173" customFormat="1" ht="15.75">
      <c r="A181" s="67" t="s">
        <v>160</v>
      </c>
      <c r="B181" s="53" t="s">
        <v>58</v>
      </c>
      <c r="C181" s="69" t="s">
        <v>373</v>
      </c>
      <c r="D181" s="69" t="s">
        <v>62</v>
      </c>
      <c r="E181" s="69" t="s">
        <v>97</v>
      </c>
      <c r="F181" s="53" t="s">
        <v>81</v>
      </c>
      <c r="G181" s="69" t="s">
        <v>377</v>
      </c>
      <c r="H181" s="69" t="s">
        <v>90</v>
      </c>
      <c r="I181" s="467">
        <v>226</v>
      </c>
      <c r="J181" s="172">
        <v>10</v>
      </c>
      <c r="K181" s="456"/>
      <c r="L181" s="457"/>
      <c r="M181" s="173">
        <v>10000</v>
      </c>
    </row>
    <row r="182" spans="1:12" ht="15.75" hidden="1">
      <c r="A182" s="77" t="s">
        <v>160</v>
      </c>
      <c r="B182" s="53"/>
      <c r="C182" s="69"/>
      <c r="D182" s="69"/>
      <c r="E182" s="69"/>
      <c r="F182" s="53"/>
      <c r="G182" s="69"/>
      <c r="H182" s="69"/>
      <c r="I182" s="140"/>
      <c r="J182" s="121"/>
      <c r="K182" s="446"/>
      <c r="L182" s="447"/>
    </row>
    <row r="183" spans="1:12" s="173" customFormat="1" ht="67.5" hidden="1">
      <c r="A183" s="209" t="s">
        <v>242</v>
      </c>
      <c r="B183" s="110" t="s">
        <v>58</v>
      </c>
      <c r="C183" s="170" t="s">
        <v>62</v>
      </c>
      <c r="D183" s="170" t="s">
        <v>68</v>
      </c>
      <c r="E183" s="170" t="s">
        <v>97</v>
      </c>
      <c r="F183" s="110" t="s">
        <v>81</v>
      </c>
      <c r="G183" s="170" t="s">
        <v>239</v>
      </c>
      <c r="H183" s="170"/>
      <c r="I183" s="171"/>
      <c r="J183" s="172">
        <f>J184</f>
        <v>0</v>
      </c>
      <c r="K183" s="456"/>
      <c r="L183" s="457"/>
    </row>
    <row r="184" spans="1:12" ht="25.5" hidden="1">
      <c r="A184" s="54" t="s">
        <v>105</v>
      </c>
      <c r="B184" s="53" t="s">
        <v>58</v>
      </c>
      <c r="C184" s="69" t="s">
        <v>62</v>
      </c>
      <c r="D184" s="69" t="s">
        <v>68</v>
      </c>
      <c r="E184" s="69" t="s">
        <v>97</v>
      </c>
      <c r="F184" s="53" t="s">
        <v>81</v>
      </c>
      <c r="G184" s="69" t="s">
        <v>239</v>
      </c>
      <c r="H184" s="69" t="s">
        <v>104</v>
      </c>
      <c r="I184" s="140"/>
      <c r="J184" s="121">
        <f>J185</f>
        <v>0</v>
      </c>
      <c r="K184" s="446"/>
      <c r="L184" s="447"/>
    </row>
    <row r="185" spans="1:12" ht="15.75" hidden="1">
      <c r="A185" s="54" t="s">
        <v>164</v>
      </c>
      <c r="B185" s="53" t="s">
        <v>58</v>
      </c>
      <c r="C185" s="69" t="s">
        <v>62</v>
      </c>
      <c r="D185" s="69" t="s">
        <v>68</v>
      </c>
      <c r="E185" s="69" t="s">
        <v>97</v>
      </c>
      <c r="F185" s="53" t="s">
        <v>81</v>
      </c>
      <c r="G185" s="69" t="s">
        <v>239</v>
      </c>
      <c r="H185" s="69" t="s">
        <v>104</v>
      </c>
      <c r="I185" s="140">
        <v>241</v>
      </c>
      <c r="J185" s="121"/>
      <c r="K185" s="446"/>
      <c r="L185" s="447"/>
    </row>
    <row r="186" spans="1:12" s="43" customFormat="1" ht="24.75" hidden="1">
      <c r="A186" s="189" t="s">
        <v>180</v>
      </c>
      <c r="B186" s="52" t="s">
        <v>58</v>
      </c>
      <c r="C186" s="52" t="s">
        <v>62</v>
      </c>
      <c r="D186" s="52" t="s">
        <v>68</v>
      </c>
      <c r="E186" s="52" t="s">
        <v>177</v>
      </c>
      <c r="F186" s="52" t="s">
        <v>80</v>
      </c>
      <c r="G186" s="190"/>
      <c r="H186" s="52"/>
      <c r="I186" s="224"/>
      <c r="J186" s="222">
        <f>J187</f>
        <v>0</v>
      </c>
      <c r="K186" s="450"/>
      <c r="L186" s="451"/>
    </row>
    <row r="187" spans="1:12" ht="36.75" hidden="1">
      <c r="A187" s="108" t="s">
        <v>179</v>
      </c>
      <c r="B187" s="53" t="s">
        <v>58</v>
      </c>
      <c r="C187" s="53" t="s">
        <v>62</v>
      </c>
      <c r="D187" s="53" t="s">
        <v>68</v>
      </c>
      <c r="E187" s="53" t="s">
        <v>177</v>
      </c>
      <c r="F187" s="53" t="s">
        <v>92</v>
      </c>
      <c r="G187" s="109"/>
      <c r="H187" s="53"/>
      <c r="I187" s="140"/>
      <c r="J187" s="121">
        <f>J188</f>
        <v>0</v>
      </c>
      <c r="K187" s="446"/>
      <c r="L187" s="447"/>
    </row>
    <row r="188" spans="1:12" s="173" customFormat="1" ht="48.75" hidden="1">
      <c r="A188" s="178" t="s">
        <v>241</v>
      </c>
      <c r="B188" s="110" t="s">
        <v>58</v>
      </c>
      <c r="C188" s="110" t="s">
        <v>62</v>
      </c>
      <c r="D188" s="110" t="s">
        <v>68</v>
      </c>
      <c r="E188" s="110" t="s">
        <v>177</v>
      </c>
      <c r="F188" s="110" t="s">
        <v>92</v>
      </c>
      <c r="G188" s="179" t="s">
        <v>178</v>
      </c>
      <c r="H188" s="110"/>
      <c r="I188" s="171"/>
      <c r="J188" s="172">
        <f>J189</f>
        <v>0</v>
      </c>
      <c r="K188" s="456"/>
      <c r="L188" s="457"/>
    </row>
    <row r="189" spans="1:12" ht="25.5" hidden="1">
      <c r="A189" s="54" t="s">
        <v>105</v>
      </c>
      <c r="B189" s="53" t="s">
        <v>58</v>
      </c>
      <c r="C189" s="53" t="s">
        <v>62</v>
      </c>
      <c r="D189" s="53" t="s">
        <v>68</v>
      </c>
      <c r="E189" s="53" t="s">
        <v>177</v>
      </c>
      <c r="F189" s="53" t="s">
        <v>92</v>
      </c>
      <c r="G189" s="109" t="s">
        <v>178</v>
      </c>
      <c r="H189" s="53" t="s">
        <v>104</v>
      </c>
      <c r="I189" s="140"/>
      <c r="J189" s="121">
        <f>J190</f>
        <v>0</v>
      </c>
      <c r="K189" s="446"/>
      <c r="L189" s="447"/>
    </row>
    <row r="190" spans="1:12" ht="15.75" hidden="1">
      <c r="A190" s="54" t="s">
        <v>164</v>
      </c>
      <c r="B190" s="53" t="s">
        <v>58</v>
      </c>
      <c r="C190" s="53" t="s">
        <v>62</v>
      </c>
      <c r="D190" s="53" t="s">
        <v>68</v>
      </c>
      <c r="E190" s="53" t="s">
        <v>177</v>
      </c>
      <c r="F190" s="53" t="s">
        <v>92</v>
      </c>
      <c r="G190" s="109" t="s">
        <v>178</v>
      </c>
      <c r="H190" s="53" t="s">
        <v>104</v>
      </c>
      <c r="I190" s="140">
        <v>241</v>
      </c>
      <c r="J190" s="121"/>
      <c r="K190" s="446"/>
      <c r="L190" s="447"/>
    </row>
    <row r="191" spans="1:12" s="43" customFormat="1" ht="12.75" customHeight="1">
      <c r="A191" s="338" t="s">
        <v>71</v>
      </c>
      <c r="B191" s="332"/>
      <c r="C191" s="339" t="s">
        <v>72</v>
      </c>
      <c r="D191" s="339"/>
      <c r="E191" s="339"/>
      <c r="F191" s="339"/>
      <c r="G191" s="339"/>
      <c r="H191" s="339"/>
      <c r="I191" s="340"/>
      <c r="J191" s="341">
        <f aca="true" t="shared" si="15" ref="J191:L197">J192</f>
        <v>54.7</v>
      </c>
      <c r="K191" s="341">
        <f t="shared" si="15"/>
        <v>0</v>
      </c>
      <c r="L191" s="341">
        <f t="shared" si="15"/>
        <v>54.7</v>
      </c>
    </row>
    <row r="192" spans="1:12" s="43" customFormat="1" ht="12.75" customHeight="1">
      <c r="A192" s="318" t="s">
        <v>73</v>
      </c>
      <c r="B192" s="52"/>
      <c r="C192" s="73" t="s">
        <v>72</v>
      </c>
      <c r="D192" s="73" t="s">
        <v>53</v>
      </c>
      <c r="E192" s="73"/>
      <c r="F192" s="73"/>
      <c r="G192" s="73"/>
      <c r="H192" s="73"/>
      <c r="I192" s="307"/>
      <c r="J192" s="127">
        <f t="shared" si="15"/>
        <v>54.7</v>
      </c>
      <c r="K192" s="127">
        <f t="shared" si="15"/>
        <v>0</v>
      </c>
      <c r="L192" s="127">
        <f t="shared" si="15"/>
        <v>54.7</v>
      </c>
    </row>
    <row r="193" spans="1:12" s="43" customFormat="1" ht="25.5">
      <c r="A193" s="279" t="s">
        <v>93</v>
      </c>
      <c r="B193" s="52" t="s">
        <v>58</v>
      </c>
      <c r="C193" s="68" t="s">
        <v>72</v>
      </c>
      <c r="D193" s="68" t="s">
        <v>53</v>
      </c>
      <c r="E193" s="68" t="s">
        <v>97</v>
      </c>
      <c r="F193" s="68" t="s">
        <v>80</v>
      </c>
      <c r="G193" s="75"/>
      <c r="H193" s="68"/>
      <c r="I193" s="136"/>
      <c r="J193" s="127">
        <f t="shared" si="15"/>
        <v>54.7</v>
      </c>
      <c r="K193" s="127">
        <f t="shared" si="15"/>
        <v>0</v>
      </c>
      <c r="L193" s="127">
        <f t="shared" si="15"/>
        <v>54.7</v>
      </c>
    </row>
    <row r="194" spans="1:12" s="43" customFormat="1" ht="25.5">
      <c r="A194" s="278" t="s">
        <v>94</v>
      </c>
      <c r="B194" s="52" t="s">
        <v>58</v>
      </c>
      <c r="C194" s="68" t="s">
        <v>72</v>
      </c>
      <c r="D194" s="68" t="s">
        <v>53</v>
      </c>
      <c r="E194" s="68" t="s">
        <v>97</v>
      </c>
      <c r="F194" s="68" t="s">
        <v>81</v>
      </c>
      <c r="G194" s="75"/>
      <c r="H194" s="68"/>
      <c r="I194" s="136"/>
      <c r="J194" s="127">
        <f t="shared" si="15"/>
        <v>54.7</v>
      </c>
      <c r="K194" s="127">
        <f t="shared" si="15"/>
        <v>0</v>
      </c>
      <c r="L194" s="127">
        <f t="shared" si="15"/>
        <v>54.7</v>
      </c>
    </row>
    <row r="195" spans="1:12" s="43" customFormat="1" ht="25.5">
      <c r="A195" s="301" t="s">
        <v>109</v>
      </c>
      <c r="B195" s="52" t="s">
        <v>58</v>
      </c>
      <c r="C195" s="68" t="s">
        <v>72</v>
      </c>
      <c r="D195" s="68" t="s">
        <v>53</v>
      </c>
      <c r="E195" s="68" t="s">
        <v>97</v>
      </c>
      <c r="F195" s="68" t="s">
        <v>81</v>
      </c>
      <c r="G195" s="242">
        <v>300</v>
      </c>
      <c r="H195" s="68"/>
      <c r="I195" s="224"/>
      <c r="J195" s="127">
        <f t="shared" si="15"/>
        <v>54.7</v>
      </c>
      <c r="K195" s="127">
        <f t="shared" si="15"/>
        <v>0</v>
      </c>
      <c r="L195" s="127">
        <f t="shared" si="15"/>
        <v>54.7</v>
      </c>
    </row>
    <row r="196" spans="1:12" s="43" customFormat="1" ht="15.75">
      <c r="A196" s="301" t="s">
        <v>110</v>
      </c>
      <c r="B196" s="52" t="s">
        <v>58</v>
      </c>
      <c r="C196" s="71" t="s">
        <v>72</v>
      </c>
      <c r="D196" s="71" t="s">
        <v>53</v>
      </c>
      <c r="E196" s="71" t="s">
        <v>97</v>
      </c>
      <c r="F196" s="71" t="s">
        <v>81</v>
      </c>
      <c r="G196" s="238">
        <v>301</v>
      </c>
      <c r="H196" s="71"/>
      <c r="I196" s="142"/>
      <c r="J196" s="127">
        <f t="shared" si="15"/>
        <v>54.7</v>
      </c>
      <c r="K196" s="127">
        <f t="shared" si="15"/>
        <v>0</v>
      </c>
      <c r="L196" s="127">
        <f t="shared" si="15"/>
        <v>54.7</v>
      </c>
    </row>
    <row r="197" spans="1:12" s="146" customFormat="1" ht="26.25">
      <c r="A197" s="165" t="s">
        <v>111</v>
      </c>
      <c r="B197" s="143" t="s">
        <v>58</v>
      </c>
      <c r="C197" s="154" t="s">
        <v>72</v>
      </c>
      <c r="D197" s="154" t="s">
        <v>53</v>
      </c>
      <c r="E197" s="154" t="s">
        <v>97</v>
      </c>
      <c r="F197" s="154" t="s">
        <v>81</v>
      </c>
      <c r="G197" s="239">
        <v>301</v>
      </c>
      <c r="H197" s="154" t="s">
        <v>380</v>
      </c>
      <c r="I197" s="163"/>
      <c r="J197" s="164">
        <f>J198</f>
        <v>54.7</v>
      </c>
      <c r="K197" s="164">
        <f t="shared" si="15"/>
        <v>0</v>
      </c>
      <c r="L197" s="164">
        <f t="shared" si="15"/>
        <v>54.7</v>
      </c>
    </row>
    <row r="198" spans="1:12" ht="13.5" customHeight="1">
      <c r="A198" s="77" t="s">
        <v>165</v>
      </c>
      <c r="B198" s="53" t="s">
        <v>58</v>
      </c>
      <c r="C198" s="69" t="s">
        <v>72</v>
      </c>
      <c r="D198" s="69" t="s">
        <v>53</v>
      </c>
      <c r="E198" s="69" t="s">
        <v>97</v>
      </c>
      <c r="F198" s="69" t="s">
        <v>81</v>
      </c>
      <c r="G198" s="240">
        <v>301</v>
      </c>
      <c r="H198" s="69" t="s">
        <v>380</v>
      </c>
      <c r="I198" s="140">
        <v>263</v>
      </c>
      <c r="J198" s="128">
        <v>54.7</v>
      </c>
      <c r="K198" s="462"/>
      <c r="L198" s="462">
        <f>J198-K198</f>
        <v>54.7</v>
      </c>
    </row>
    <row r="199" spans="1:12" ht="12.75" customHeight="1">
      <c r="A199" s="342" t="s">
        <v>0</v>
      </c>
      <c r="B199" s="343" t="s">
        <v>58</v>
      </c>
      <c r="C199" s="343" t="s">
        <v>5</v>
      </c>
      <c r="D199" s="344"/>
      <c r="E199" s="344"/>
      <c r="F199" s="344"/>
      <c r="G199" s="344"/>
      <c r="H199" s="344"/>
      <c r="I199" s="345"/>
      <c r="J199" s="341">
        <f aca="true" t="shared" si="16" ref="J199:L204">J200</f>
        <v>208</v>
      </c>
      <c r="K199" s="341">
        <f t="shared" si="16"/>
        <v>0</v>
      </c>
      <c r="L199" s="341">
        <f t="shared" si="16"/>
        <v>208</v>
      </c>
    </row>
    <row r="200" spans="1:12" ht="12.75" customHeight="1">
      <c r="A200" s="283" t="s">
        <v>344</v>
      </c>
      <c r="B200" s="319" t="s">
        <v>58</v>
      </c>
      <c r="C200" s="320" t="s">
        <v>5</v>
      </c>
      <c r="D200" s="320" t="s">
        <v>53</v>
      </c>
      <c r="E200" s="320"/>
      <c r="F200" s="320"/>
      <c r="G200" s="320"/>
      <c r="H200" s="320"/>
      <c r="I200" s="321"/>
      <c r="J200" s="128">
        <f t="shared" si="16"/>
        <v>208</v>
      </c>
      <c r="K200" s="128">
        <f t="shared" si="16"/>
        <v>0</v>
      </c>
      <c r="L200" s="128">
        <f t="shared" si="16"/>
        <v>208</v>
      </c>
    </row>
    <row r="201" spans="1:12" ht="12.75" customHeight="1">
      <c r="A201" s="279" t="s">
        <v>93</v>
      </c>
      <c r="B201" s="322" t="s">
        <v>58</v>
      </c>
      <c r="C201" s="322" t="s">
        <v>5</v>
      </c>
      <c r="D201" s="322" t="s">
        <v>53</v>
      </c>
      <c r="E201" s="322" t="s">
        <v>97</v>
      </c>
      <c r="F201" s="322" t="s">
        <v>80</v>
      </c>
      <c r="G201" s="322"/>
      <c r="H201" s="322"/>
      <c r="I201" s="323"/>
      <c r="J201" s="128">
        <f t="shared" si="16"/>
        <v>208</v>
      </c>
      <c r="K201" s="128">
        <f t="shared" si="16"/>
        <v>0</v>
      </c>
      <c r="L201" s="128">
        <f t="shared" si="16"/>
        <v>208</v>
      </c>
    </row>
    <row r="202" spans="1:12" ht="12.75" customHeight="1">
      <c r="A202" s="278" t="s">
        <v>94</v>
      </c>
      <c r="B202" s="324" t="s">
        <v>58</v>
      </c>
      <c r="C202" s="324" t="s">
        <v>5</v>
      </c>
      <c r="D202" s="324" t="s">
        <v>53</v>
      </c>
      <c r="E202" s="324" t="s">
        <v>97</v>
      </c>
      <c r="F202" s="324" t="s">
        <v>81</v>
      </c>
      <c r="G202" s="324"/>
      <c r="H202" s="324"/>
      <c r="I202" s="323"/>
      <c r="J202" s="128">
        <f t="shared" si="16"/>
        <v>208</v>
      </c>
      <c r="K202" s="128">
        <f t="shared" si="16"/>
        <v>0</v>
      </c>
      <c r="L202" s="128">
        <f t="shared" si="16"/>
        <v>208</v>
      </c>
    </row>
    <row r="203" spans="1:12" ht="12.75" customHeight="1">
      <c r="A203" s="302" t="s">
        <v>342</v>
      </c>
      <c r="B203" s="324" t="s">
        <v>58</v>
      </c>
      <c r="C203" s="322" t="s">
        <v>5</v>
      </c>
      <c r="D203" s="322" t="s">
        <v>53</v>
      </c>
      <c r="E203" s="322" t="s">
        <v>97</v>
      </c>
      <c r="F203" s="322" t="s">
        <v>81</v>
      </c>
      <c r="G203" s="322" t="s">
        <v>341</v>
      </c>
      <c r="H203" s="322"/>
      <c r="I203" s="325"/>
      <c r="J203" s="128">
        <f t="shared" si="16"/>
        <v>208</v>
      </c>
      <c r="K203" s="128">
        <f t="shared" si="16"/>
        <v>0</v>
      </c>
      <c r="L203" s="128">
        <f t="shared" si="16"/>
        <v>208</v>
      </c>
    </row>
    <row r="204" spans="1:12" ht="12.75" customHeight="1">
      <c r="A204" s="288" t="s">
        <v>345</v>
      </c>
      <c r="B204" s="324" t="s">
        <v>58</v>
      </c>
      <c r="C204" s="322" t="s">
        <v>5</v>
      </c>
      <c r="D204" s="322" t="s">
        <v>53</v>
      </c>
      <c r="E204" s="322" t="s">
        <v>97</v>
      </c>
      <c r="F204" s="322" t="s">
        <v>81</v>
      </c>
      <c r="G204" s="322" t="s">
        <v>362</v>
      </c>
      <c r="H204" s="322" t="s">
        <v>6</v>
      </c>
      <c r="I204" s="325"/>
      <c r="J204" s="128">
        <f t="shared" si="16"/>
        <v>208</v>
      </c>
      <c r="K204" s="128">
        <f t="shared" si="16"/>
        <v>0</v>
      </c>
      <c r="L204" s="128">
        <f t="shared" si="16"/>
        <v>208</v>
      </c>
    </row>
    <row r="205" spans="1:12" ht="12.75" customHeight="1">
      <c r="A205" s="289" t="s">
        <v>346</v>
      </c>
      <c r="B205" s="322" t="s">
        <v>58</v>
      </c>
      <c r="C205" s="322" t="s">
        <v>5</v>
      </c>
      <c r="D205" s="322" t="s">
        <v>53</v>
      </c>
      <c r="E205" s="322" t="s">
        <v>97</v>
      </c>
      <c r="F205" s="322" t="s">
        <v>81</v>
      </c>
      <c r="G205" s="322" t="s">
        <v>362</v>
      </c>
      <c r="H205" s="322">
        <v>730</v>
      </c>
      <c r="I205" s="325">
        <v>231</v>
      </c>
      <c r="J205" s="128">
        <v>208</v>
      </c>
      <c r="K205" s="462"/>
      <c r="L205" s="462">
        <f>J205-K205</f>
        <v>208</v>
      </c>
    </row>
    <row r="206" spans="13:14" ht="12.75" customHeight="1">
      <c r="M206" s="40" t="s">
        <v>372</v>
      </c>
      <c r="N206" s="40">
        <f>SUM(N5:N205)</f>
        <v>59716.939999999944</v>
      </c>
    </row>
    <row r="207" spans="13:14" ht="12.75" customHeight="1">
      <c r="M207" s="470">
        <f>SUM(M5:M205)</f>
        <v>255469.16</v>
      </c>
      <c r="N207" s="40" t="s">
        <v>387</v>
      </c>
    </row>
  </sheetData>
  <sheetProtection formatCells="0" formatColumns="0" formatRows="0" insertColumns="0" insertRows="0"/>
  <mergeCells count="2">
    <mergeCell ref="A2:J2"/>
    <mergeCell ref="E4:G4"/>
  </mergeCells>
  <conditionalFormatting sqref="A193:A194 E191:E198 B191:B198 I149:I190 J141:J149 I109:I140 R76:Y78 AL76:AS78 BF76:BM78 BZ76:CG78 CT76:DA78 DN76:DU78 EH76:EO78 FB76:FI78 FV76:GC78 GP76:GW78 HJ76:HQ78 J101:J109 E64 C65:H71 A66:A71 I67:I100 A70:I71 R58:Y58 AL58:AS58 BF58:BM58 BZ58:CG58 CT58:DA58 DN58:DU58 EH58:EO58 FB58:FI58 FV58:GC58 GP58:GW58 HJ58:HQ58 B50:I50 B64:B71 B65:I66 A66:F66 A51:I63 A25:H25 A14:I24 A26:I49 K107:L108 A67:H190">
    <cfRule type="expression" priority="1794" dxfId="1749" stopIfTrue="1">
      <formula>NA()</formula>
    </cfRule>
    <cfRule type="expression" priority="1795" dxfId="1750" stopIfTrue="1">
      <formula>"#REF!&lt;&gt;"""""</formula>
    </cfRule>
    <cfRule type="expression" priority="1796" dxfId="1751" stopIfTrue="1">
      <formula>NA()</formula>
    </cfRule>
  </conditionalFormatting>
  <conditionalFormatting sqref="A165 A162 A193:A194 A119 A174 A186:A190 F163:F198 A184 A140:A153 A78:A83 F84:F161 A90:A96 A85:A87 A122:A127 F65:F82 A46 A58:A60 I5:I13 J6:J13 F14:F24 A38 H6:H13 C12:G13 B5:G12 A8:F9 A10:G10 A5:A13 B12:B15 A15:A18 F26:F63 A42 A64:A75 K6:L12 C64:L64 C83:L83 C162:L162">
    <cfRule type="expression" priority="1792" dxfId="1749" stopIfTrue="1">
      <formula>NA()</formula>
    </cfRule>
    <cfRule type="expression" priority="1793" dxfId="1750" stopIfTrue="1">
      <formula>NA()</formula>
    </cfRule>
  </conditionalFormatting>
  <conditionalFormatting sqref="A89 A91 A48 A7:A13 A16:A19 A22:A23 A25 A36 A127 A131:A132 A136:A138 A155 A165 A167 A193:A197 A50:A55 A146 A149 A81 A174 A38:A40 A186:A190 A181:A182 A78 H8:I13 G8:G10 G12:G13 A151:A153 A58:A60 A85:A87 A93:A121 A123:A125 A42:A43 A66:A73 A75 A176">
    <cfRule type="expression" priority="1789" dxfId="1749" stopIfTrue="1">
      <formula>$G7=""</formula>
    </cfRule>
    <cfRule type="expression" priority="1790" dxfId="1750" stopIfTrue="1">
      <formula>#REF!&lt;&gt;""</formula>
    </cfRule>
    <cfRule type="expression" priority="1791" dxfId="1751" stopIfTrue="1">
      <formula>AND($H7="",$G7&lt;&gt;"")</formula>
    </cfRule>
  </conditionalFormatting>
  <conditionalFormatting sqref="A8">
    <cfRule type="expression" priority="1317" dxfId="1749" stopIfTrue="1">
      <formula>$G8=""</formula>
    </cfRule>
    <cfRule type="expression" priority="1318" dxfId="1750" stopIfTrue="1">
      <formula>#REF!&lt;&gt;""</formula>
    </cfRule>
    <cfRule type="expression" priority="1319" dxfId="1751" stopIfTrue="1">
      <formula>AND($H8="",$G8&lt;&gt;"")</formula>
    </cfRule>
  </conditionalFormatting>
  <conditionalFormatting sqref="A8">
    <cfRule type="expression" priority="1310" dxfId="1749" stopIfTrue="1">
      <formula>$G8=""</formula>
    </cfRule>
    <cfRule type="expression" priority="1311" dxfId="1750" stopIfTrue="1">
      <formula>#REF!&lt;&gt;""</formula>
    </cfRule>
    <cfRule type="expression" priority="1312" dxfId="1751" stopIfTrue="1">
      <formula>AND($H8="",$G8&lt;&gt;"")</formula>
    </cfRule>
  </conditionalFormatting>
  <conditionalFormatting sqref="A9">
    <cfRule type="expression" priority="1305" dxfId="1749" stopIfTrue="1">
      <formula>$G9=""</formula>
    </cfRule>
    <cfRule type="expression" priority="1306" dxfId="1750" stopIfTrue="1">
      <formula>#REF!&lt;&gt;""</formula>
    </cfRule>
    <cfRule type="expression" priority="1307" dxfId="1751" stopIfTrue="1">
      <formula>AND($H9="",$G9&lt;&gt;"")</formula>
    </cfRule>
  </conditionalFormatting>
  <conditionalFormatting sqref="A9">
    <cfRule type="expression" priority="1298" dxfId="1749" stopIfTrue="1">
      <formula>$G9=""</formula>
    </cfRule>
    <cfRule type="expression" priority="1299" dxfId="1750" stopIfTrue="1">
      <formula>#REF!&lt;&gt;""</formula>
    </cfRule>
    <cfRule type="expression" priority="1300" dxfId="1751" stopIfTrue="1">
      <formula>AND($H9="",$G9&lt;&gt;"")</formula>
    </cfRule>
  </conditionalFormatting>
  <conditionalFormatting sqref="A10">
    <cfRule type="expression" priority="1293" dxfId="1749" stopIfTrue="1">
      <formula>$G10=""</formula>
    </cfRule>
    <cfRule type="expression" priority="1294" dxfId="1750" stopIfTrue="1">
      <formula>#REF!&lt;&gt;""</formula>
    </cfRule>
    <cfRule type="expression" priority="1295" dxfId="1751" stopIfTrue="1">
      <formula>AND($H10="",$G10&lt;&gt;"")</formula>
    </cfRule>
  </conditionalFormatting>
  <conditionalFormatting sqref="A10">
    <cfRule type="expression" priority="1286" dxfId="1749" stopIfTrue="1">
      <formula>$G10=""</formula>
    </cfRule>
    <cfRule type="expression" priority="1287" dxfId="1750" stopIfTrue="1">
      <formula>#REF!&lt;&gt;""</formula>
    </cfRule>
    <cfRule type="expression" priority="1288" dxfId="1751" stopIfTrue="1">
      <formula>AND($H10="",$G10&lt;&gt;"")</formula>
    </cfRule>
  </conditionalFormatting>
  <conditionalFormatting sqref="A10 G10">
    <cfRule type="expression" priority="1281" dxfId="1749" stopIfTrue="1">
      <formula>$G10=""</formula>
    </cfRule>
    <cfRule type="expression" priority="1282" dxfId="1750" stopIfTrue="1">
      <formula>#REF!&lt;&gt;""</formula>
    </cfRule>
    <cfRule type="expression" priority="1283" dxfId="1751" stopIfTrue="1">
      <formula>AND($H10="",$G10&lt;&gt;"")</formula>
    </cfRule>
  </conditionalFormatting>
  <conditionalFormatting sqref="A10">
    <cfRule type="expression" priority="1274" dxfId="1749" stopIfTrue="1">
      <formula>$G10=""</formula>
    </cfRule>
    <cfRule type="expression" priority="1275" dxfId="1750" stopIfTrue="1">
      <formula>#REF!&lt;&gt;""</formula>
    </cfRule>
    <cfRule type="expression" priority="1276" dxfId="1751" stopIfTrue="1">
      <formula>AND($H10="",$G10&lt;&gt;"")</formula>
    </cfRule>
  </conditionalFormatting>
  <conditionalFormatting sqref="A10">
    <cfRule type="expression" priority="1269" dxfId="1749" stopIfTrue="1">
      <formula>$G10=""</formula>
    </cfRule>
    <cfRule type="expression" priority="1270" dxfId="1750" stopIfTrue="1">
      <formula>#REF!&lt;&gt;""</formula>
    </cfRule>
    <cfRule type="expression" priority="1271" dxfId="1751" stopIfTrue="1">
      <formula>AND($H10="",$G10&lt;&gt;"")</formula>
    </cfRule>
  </conditionalFormatting>
  <conditionalFormatting sqref="A10">
    <cfRule type="expression" priority="1264" dxfId="1749" stopIfTrue="1">
      <formula>$G10=""</formula>
    </cfRule>
    <cfRule type="expression" priority="1265" dxfId="1750" stopIfTrue="1">
      <formula>#REF!&lt;&gt;""</formula>
    </cfRule>
    <cfRule type="expression" priority="1266" dxfId="1751" stopIfTrue="1">
      <formula>AND($H10="",$G10&lt;&gt;"")</formula>
    </cfRule>
  </conditionalFormatting>
  <conditionalFormatting sqref="A11">
    <cfRule type="expression" priority="1259" dxfId="1749" stopIfTrue="1">
      <formula>$G11=""</formula>
    </cfRule>
    <cfRule type="expression" priority="1260" dxfId="1750" stopIfTrue="1">
      <formula>#REF!&lt;&gt;""</formula>
    </cfRule>
    <cfRule type="expression" priority="1261" dxfId="1751" stopIfTrue="1">
      <formula>AND($H11="",$G11&lt;&gt;"")</formula>
    </cfRule>
  </conditionalFormatting>
  <conditionalFormatting sqref="A11">
    <cfRule type="expression" priority="1256" dxfId="1749" stopIfTrue="1">
      <formula>$G11=""</formula>
    </cfRule>
    <cfRule type="expression" priority="1257" dxfId="1750" stopIfTrue="1">
      <formula>#REF!&lt;&gt;""</formula>
    </cfRule>
    <cfRule type="expression" priority="1258" dxfId="1751" stopIfTrue="1">
      <formula>AND($H11="",$G11&lt;&gt;"")</formula>
    </cfRule>
  </conditionalFormatting>
  <conditionalFormatting sqref="A11">
    <cfRule type="expression" priority="1251" dxfId="1749" stopIfTrue="1">
      <formula>$G11=""</formula>
    </cfRule>
    <cfRule type="expression" priority="1252" dxfId="1750" stopIfTrue="1">
      <formula>#REF!&lt;&gt;""</formula>
    </cfRule>
    <cfRule type="expression" priority="1253" dxfId="1751" stopIfTrue="1">
      <formula>AND($H11="",$G11&lt;&gt;"")</formula>
    </cfRule>
  </conditionalFormatting>
  <conditionalFormatting sqref="A11">
    <cfRule type="expression" priority="1246" dxfId="1749" stopIfTrue="1">
      <formula>$G11=""</formula>
    </cfRule>
    <cfRule type="expression" priority="1247" dxfId="1750" stopIfTrue="1">
      <formula>#REF!&lt;&gt;""</formula>
    </cfRule>
    <cfRule type="expression" priority="1248" dxfId="1751" stopIfTrue="1">
      <formula>AND($H11="",$G11&lt;&gt;"")</formula>
    </cfRule>
  </conditionalFormatting>
  <conditionalFormatting sqref="A15">
    <cfRule type="expression" priority="1228" dxfId="1749" stopIfTrue="1">
      <formula>$G15=""</formula>
    </cfRule>
    <cfRule type="expression" priority="1229" dxfId="1750" stopIfTrue="1">
      <formula>#REF!&lt;&gt;""</formula>
    </cfRule>
    <cfRule type="expression" priority="1230" dxfId="1751" stopIfTrue="1">
      <formula>AND($H15="",$G15&lt;&gt;"")</formula>
    </cfRule>
  </conditionalFormatting>
  <conditionalFormatting sqref="A16:A17">
    <cfRule type="expression" priority="1222" dxfId="1749" stopIfTrue="1">
      <formula>$G16=""</formula>
    </cfRule>
    <cfRule type="expression" priority="1223" dxfId="1750" stopIfTrue="1">
      <formula>#REF!&lt;&gt;""</formula>
    </cfRule>
    <cfRule type="expression" priority="1224" dxfId="1751" stopIfTrue="1">
      <formula>AND($H16="",$G16&lt;&gt;"")</formula>
    </cfRule>
  </conditionalFormatting>
  <conditionalFormatting sqref="A16:A17">
    <cfRule type="expression" priority="1215" dxfId="1749" stopIfTrue="1">
      <formula>$G16=""</formula>
    </cfRule>
    <cfRule type="expression" priority="1216" dxfId="1750" stopIfTrue="1">
      <formula>#REF!&lt;&gt;""</formula>
    </cfRule>
    <cfRule type="expression" priority="1217" dxfId="1751" stopIfTrue="1">
      <formula>AND($H16="",$G16&lt;&gt;"")</formula>
    </cfRule>
  </conditionalFormatting>
  <conditionalFormatting sqref="A17">
    <cfRule type="expression" priority="1209" dxfId="1749" stopIfTrue="1">
      <formula>$G17=""</formula>
    </cfRule>
    <cfRule type="expression" priority="1210" dxfId="1750" stopIfTrue="1">
      <formula>#REF!&lt;&gt;""</formula>
    </cfRule>
    <cfRule type="expression" priority="1211" dxfId="1751" stopIfTrue="1">
      <formula>AND($H17="",$G17&lt;&gt;"")</formula>
    </cfRule>
  </conditionalFormatting>
  <conditionalFormatting sqref="A17">
    <cfRule type="expression" priority="1202" dxfId="1749" stopIfTrue="1">
      <formula>$G17=""</formula>
    </cfRule>
    <cfRule type="expression" priority="1203" dxfId="1750" stopIfTrue="1">
      <formula>#REF!&lt;&gt;""</formula>
    </cfRule>
    <cfRule type="expression" priority="1204" dxfId="1751" stopIfTrue="1">
      <formula>AND($H17="",$G17&lt;&gt;"")</formula>
    </cfRule>
  </conditionalFormatting>
  <conditionalFormatting sqref="A17">
    <cfRule type="expression" priority="1197" dxfId="1749" stopIfTrue="1">
      <formula>$G17=""</formula>
    </cfRule>
    <cfRule type="expression" priority="1198" dxfId="1750" stopIfTrue="1">
      <formula>#REF!&lt;&gt;""</formula>
    </cfRule>
    <cfRule type="expression" priority="1199" dxfId="1751" stopIfTrue="1">
      <formula>AND($H17="",$G17&lt;&gt;"")</formula>
    </cfRule>
  </conditionalFormatting>
  <conditionalFormatting sqref="A17">
    <cfRule type="expression" priority="1192" dxfId="1749" stopIfTrue="1">
      <formula>$G17=""</formula>
    </cfRule>
    <cfRule type="expression" priority="1193" dxfId="1750" stopIfTrue="1">
      <formula>#REF!&lt;&gt;""</formula>
    </cfRule>
    <cfRule type="expression" priority="1194" dxfId="1751" stopIfTrue="1">
      <formula>AND($H17="",$G17&lt;&gt;"")</formula>
    </cfRule>
  </conditionalFormatting>
  <conditionalFormatting sqref="A18">
    <cfRule type="expression" priority="1186" dxfId="1749" stopIfTrue="1">
      <formula>$G18=""</formula>
    </cfRule>
    <cfRule type="expression" priority="1187" dxfId="1750" stopIfTrue="1">
      <formula>#REF!&lt;&gt;""</formula>
    </cfRule>
    <cfRule type="expression" priority="1188" dxfId="1751" stopIfTrue="1">
      <formula>AND($H18="",$G18&lt;&gt;"")</formula>
    </cfRule>
  </conditionalFormatting>
  <conditionalFormatting sqref="A18">
    <cfRule type="expression" priority="1180" dxfId="1749" stopIfTrue="1">
      <formula>$G18=""</formula>
    </cfRule>
    <cfRule type="expression" priority="1181" dxfId="1750" stopIfTrue="1">
      <formula>#REF!&lt;&gt;""</formula>
    </cfRule>
    <cfRule type="expression" priority="1182" dxfId="1751" stopIfTrue="1">
      <formula>AND($H18="",$G18&lt;&gt;"")</formula>
    </cfRule>
  </conditionalFormatting>
  <conditionalFormatting sqref="A18">
    <cfRule type="expression" priority="1173" dxfId="1749" stopIfTrue="1">
      <formula>$G18=""</formula>
    </cfRule>
    <cfRule type="expression" priority="1174" dxfId="1750" stopIfTrue="1">
      <formula>#REF!&lt;&gt;""</formula>
    </cfRule>
    <cfRule type="expression" priority="1175" dxfId="1751" stopIfTrue="1">
      <formula>AND($H18="",$G18&lt;&gt;"")</formula>
    </cfRule>
  </conditionalFormatting>
  <conditionalFormatting sqref="A22">
    <cfRule type="expression" priority="1167" dxfId="1749" stopIfTrue="1">
      <formula>$G22=""</formula>
    </cfRule>
    <cfRule type="expression" priority="1168" dxfId="1750" stopIfTrue="1">
      <formula>#REF!&lt;&gt;""</formula>
    </cfRule>
    <cfRule type="expression" priority="1169" dxfId="1751" stopIfTrue="1">
      <formula>AND($H22="",$G22&lt;&gt;"")</formula>
    </cfRule>
  </conditionalFormatting>
  <conditionalFormatting sqref="A22">
    <cfRule type="expression" priority="1161" dxfId="1749" stopIfTrue="1">
      <formula>$G22=""</formula>
    </cfRule>
    <cfRule type="expression" priority="1162" dxfId="1750" stopIfTrue="1">
      <formula>#REF!&lt;&gt;""</formula>
    </cfRule>
    <cfRule type="expression" priority="1163" dxfId="1751" stopIfTrue="1">
      <formula>AND($H22="",$G22&lt;&gt;"")</formula>
    </cfRule>
  </conditionalFormatting>
  <conditionalFormatting sqref="A42">
    <cfRule type="expression" priority="1134" dxfId="1749" stopIfTrue="1">
      <formula>$G42=""</formula>
    </cfRule>
    <cfRule type="expression" priority="1135" dxfId="1750" stopIfTrue="1">
      <formula>#REF!&lt;&gt;""</formula>
    </cfRule>
    <cfRule type="expression" priority="1136" dxfId="1751" stopIfTrue="1">
      <formula>AND($H42="",$G42&lt;&gt;"")</formula>
    </cfRule>
  </conditionalFormatting>
  <conditionalFormatting sqref="A42">
    <cfRule type="expression" priority="1131" dxfId="1749" stopIfTrue="1">
      <formula>$G42=""</formula>
    </cfRule>
    <cfRule type="expression" priority="1132" dxfId="1750" stopIfTrue="1">
      <formula>#REF!&lt;&gt;""</formula>
    </cfRule>
    <cfRule type="expression" priority="1133" dxfId="1751" stopIfTrue="1">
      <formula>AND($H42="",$G42&lt;&gt;"")</formula>
    </cfRule>
  </conditionalFormatting>
  <conditionalFormatting sqref="A42">
    <cfRule type="expression" priority="1123" dxfId="1749" stopIfTrue="1">
      <formula>$G42=""</formula>
    </cfRule>
    <cfRule type="expression" priority="1124" dxfId="1750" stopIfTrue="1">
      <formula>#REF!&lt;&gt;""</formula>
    </cfRule>
    <cfRule type="expression" priority="1125" dxfId="1751" stopIfTrue="1">
      <formula>AND($H42="",$G42&lt;&gt;"")</formula>
    </cfRule>
  </conditionalFormatting>
  <conditionalFormatting sqref="A42">
    <cfRule type="expression" priority="1116" dxfId="1749" stopIfTrue="1">
      <formula>$G42=""</formula>
    </cfRule>
    <cfRule type="expression" priority="1117" dxfId="1750" stopIfTrue="1">
      <formula>#REF!&lt;&gt;""</formula>
    </cfRule>
    <cfRule type="expression" priority="1118" dxfId="1751" stopIfTrue="1">
      <formula>AND($H42="",$G42&lt;&gt;"")</formula>
    </cfRule>
  </conditionalFormatting>
  <conditionalFormatting sqref="A43">
    <cfRule type="expression" priority="1110" dxfId="1749" stopIfTrue="1">
      <formula>$G43=""</formula>
    </cfRule>
    <cfRule type="expression" priority="1111" dxfId="1750" stopIfTrue="1">
      <formula>#REF!&lt;&gt;""</formula>
    </cfRule>
    <cfRule type="expression" priority="1112" dxfId="1751" stopIfTrue="1">
      <formula>AND($H43="",$G43&lt;&gt;"")</formula>
    </cfRule>
  </conditionalFormatting>
  <conditionalFormatting sqref="A46">
    <cfRule type="expression" priority="1102" dxfId="1749" stopIfTrue="1">
      <formula>$G46=""</formula>
    </cfRule>
    <cfRule type="expression" priority="1103" dxfId="1750" stopIfTrue="1">
      <formula>#REF!&lt;&gt;""</formula>
    </cfRule>
    <cfRule type="expression" priority="1104" dxfId="1751" stopIfTrue="1">
      <formula>AND($H46="",$G46&lt;&gt;"")</formula>
    </cfRule>
  </conditionalFormatting>
  <conditionalFormatting sqref="A46">
    <cfRule type="expression" priority="1099" dxfId="1749" stopIfTrue="1">
      <formula>$G46=""</formula>
    </cfRule>
    <cfRule type="expression" priority="1100" dxfId="1750" stopIfTrue="1">
      <formula>#REF!&lt;&gt;""</formula>
    </cfRule>
    <cfRule type="expression" priority="1101" dxfId="1751" stopIfTrue="1">
      <formula>AND($H46="",$G46&lt;&gt;"")</formula>
    </cfRule>
  </conditionalFormatting>
  <conditionalFormatting sqref="A47">
    <cfRule type="expression" priority="1091" dxfId="1749" stopIfTrue="1">
      <formula>$G47=""</formula>
    </cfRule>
    <cfRule type="expression" priority="1092" dxfId="1750" stopIfTrue="1">
      <formula>#REF!&lt;&gt;""</formula>
    </cfRule>
    <cfRule type="expression" priority="1093" dxfId="1751" stopIfTrue="1">
      <formula>AND($H47="",$G47&lt;&gt;"")</formula>
    </cfRule>
  </conditionalFormatting>
  <conditionalFormatting sqref="A48">
    <cfRule type="expression" priority="1083" dxfId="1749" stopIfTrue="1">
      <formula>$G48=""</formula>
    </cfRule>
    <cfRule type="expression" priority="1084" dxfId="1750" stopIfTrue="1">
      <formula>#REF!&lt;&gt;""</formula>
    </cfRule>
    <cfRule type="expression" priority="1085" dxfId="1751" stopIfTrue="1">
      <formula>AND($H48="",$G48&lt;&gt;"")</formula>
    </cfRule>
  </conditionalFormatting>
  <conditionalFormatting sqref="A48">
    <cfRule type="expression" priority="1080" dxfId="1749" stopIfTrue="1">
      <formula>$G48=""</formula>
    </cfRule>
    <cfRule type="expression" priority="1081" dxfId="1750" stopIfTrue="1">
      <formula>#REF!&lt;&gt;""</formula>
    </cfRule>
    <cfRule type="expression" priority="1082" dxfId="1751" stopIfTrue="1">
      <formula>AND($H48="",$G48&lt;&gt;"")</formula>
    </cfRule>
  </conditionalFormatting>
  <conditionalFormatting sqref="A48">
    <cfRule type="expression" priority="1077" dxfId="1749" stopIfTrue="1">
      <formula>$G48=""</formula>
    </cfRule>
    <cfRule type="expression" priority="1078" dxfId="1750" stopIfTrue="1">
      <formula>#REF!&lt;&gt;""</formula>
    </cfRule>
    <cfRule type="expression" priority="1079" dxfId="1751" stopIfTrue="1">
      <formula>AND($H48="",$G48&lt;&gt;"")</formula>
    </cfRule>
  </conditionalFormatting>
  <conditionalFormatting sqref="A48">
    <cfRule type="expression" priority="1074" dxfId="1749" stopIfTrue="1">
      <formula>$G48=""</formula>
    </cfRule>
    <cfRule type="expression" priority="1075" dxfId="1750" stopIfTrue="1">
      <formula>#REF!&lt;&gt;""</formula>
    </cfRule>
    <cfRule type="expression" priority="1076" dxfId="1751" stopIfTrue="1">
      <formula>AND($H48="",$G48&lt;&gt;"")</formula>
    </cfRule>
  </conditionalFormatting>
  <conditionalFormatting sqref="A50">
    <cfRule type="expression" priority="1068" dxfId="1749" stopIfTrue="1">
      <formula>$G50=""</formula>
    </cfRule>
    <cfRule type="expression" priority="1069" dxfId="1750" stopIfTrue="1">
      <formula>#REF!&lt;&gt;""</formula>
    </cfRule>
    <cfRule type="expression" priority="1070" dxfId="1751" stopIfTrue="1">
      <formula>AND($H50="",$G50&lt;&gt;"")</formula>
    </cfRule>
  </conditionalFormatting>
  <conditionalFormatting sqref="A51:A52">
    <cfRule type="expression" priority="1062" dxfId="1749" stopIfTrue="1">
      <formula>$G51=""</formula>
    </cfRule>
    <cfRule type="expression" priority="1063" dxfId="1750" stopIfTrue="1">
      <formula>#REF!&lt;&gt;""</formula>
    </cfRule>
    <cfRule type="expression" priority="1064" dxfId="1751" stopIfTrue="1">
      <formula>AND($H51="",$G51&lt;&gt;"")</formula>
    </cfRule>
  </conditionalFormatting>
  <conditionalFormatting sqref="A53">
    <cfRule type="expression" priority="1056" dxfId="1749" stopIfTrue="1">
      <formula>$G53=""</formula>
    </cfRule>
    <cfRule type="expression" priority="1057" dxfId="1750" stopIfTrue="1">
      <formula>#REF!&lt;&gt;""</formula>
    </cfRule>
    <cfRule type="expression" priority="1058" dxfId="1751" stopIfTrue="1">
      <formula>AND($H53="",$G53&lt;&gt;"")</formula>
    </cfRule>
  </conditionalFormatting>
  <conditionalFormatting sqref="A54">
    <cfRule type="expression" priority="1050" dxfId="1749" stopIfTrue="1">
      <formula>$G54=""</formula>
    </cfRule>
    <cfRule type="expression" priority="1051" dxfId="1750" stopIfTrue="1">
      <formula>#REF!&lt;&gt;""</formula>
    </cfRule>
    <cfRule type="expression" priority="1052" dxfId="1751" stopIfTrue="1">
      <formula>AND($H54="",$G54&lt;&gt;"")</formula>
    </cfRule>
  </conditionalFormatting>
  <conditionalFormatting sqref="A54">
    <cfRule type="expression" priority="1047" dxfId="1749" stopIfTrue="1">
      <formula>$G54=""</formula>
    </cfRule>
    <cfRule type="expression" priority="1048" dxfId="1750" stopIfTrue="1">
      <formula>#REF!&lt;&gt;""</formula>
    </cfRule>
    <cfRule type="expression" priority="1049" dxfId="1751" stopIfTrue="1">
      <formula>AND($H54="",$G54&lt;&gt;"")</formula>
    </cfRule>
  </conditionalFormatting>
  <conditionalFormatting sqref="A58">
    <cfRule type="expression" priority="1038" dxfId="1749" stopIfTrue="1">
      <formula>$G58=""</formula>
    </cfRule>
    <cfRule type="expression" priority="1039" dxfId="1750" stopIfTrue="1">
      <formula>#REF!&lt;&gt;""</formula>
    </cfRule>
    <cfRule type="expression" priority="1040" dxfId="1751" stopIfTrue="1">
      <formula>AND($H58="",$G58&lt;&gt;"")</formula>
    </cfRule>
  </conditionalFormatting>
  <conditionalFormatting sqref="A58">
    <cfRule type="expression" priority="1032" dxfId="1749" stopIfTrue="1">
      <formula>$G58=""</formula>
    </cfRule>
    <cfRule type="expression" priority="1033" dxfId="1750" stopIfTrue="1">
      <formula>#REF!&lt;&gt;""</formula>
    </cfRule>
    <cfRule type="expression" priority="1034" dxfId="1751" stopIfTrue="1">
      <formula>AND($H58="",$G58&lt;&gt;"")</formula>
    </cfRule>
  </conditionalFormatting>
  <conditionalFormatting sqref="A58">
    <cfRule type="expression" priority="1025" dxfId="1749" stopIfTrue="1">
      <formula>$G58=""</formula>
    </cfRule>
    <cfRule type="expression" priority="1026" dxfId="1750" stopIfTrue="1">
      <formula>#REF!&lt;&gt;""</formula>
    </cfRule>
    <cfRule type="expression" priority="1027" dxfId="1751" stopIfTrue="1">
      <formula>AND($H58="",$G58&lt;&gt;"")</formula>
    </cfRule>
  </conditionalFormatting>
  <conditionalFormatting sqref="A58">
    <cfRule type="expression" priority="1018" dxfId="1749" stopIfTrue="1">
      <formula>$G58=""</formula>
    </cfRule>
    <cfRule type="expression" priority="1019" dxfId="1750" stopIfTrue="1">
      <formula>#REF!&lt;&gt;""</formula>
    </cfRule>
    <cfRule type="expression" priority="1020" dxfId="1751" stopIfTrue="1">
      <formula>AND($H58="",$G58&lt;&gt;"")</formula>
    </cfRule>
  </conditionalFormatting>
  <conditionalFormatting sqref="A59:A60">
    <cfRule type="expression" priority="1012" dxfId="1749" stopIfTrue="1">
      <formula>$G59=""</formula>
    </cfRule>
    <cfRule type="expression" priority="1013" dxfId="1750" stopIfTrue="1">
      <formula>#REF!&lt;&gt;""</formula>
    </cfRule>
    <cfRule type="expression" priority="1014" dxfId="1751" stopIfTrue="1">
      <formula>AND($H59="",$G59&lt;&gt;"")</formula>
    </cfRule>
  </conditionalFormatting>
  <conditionalFormatting sqref="A59:A60">
    <cfRule type="expression" priority="1006" dxfId="1749" stopIfTrue="1">
      <formula>$G59=""</formula>
    </cfRule>
    <cfRule type="expression" priority="1007" dxfId="1750" stopIfTrue="1">
      <formula>#REF!&lt;&gt;""</formula>
    </cfRule>
    <cfRule type="expression" priority="1008" dxfId="1751" stopIfTrue="1">
      <formula>AND($H59="",$G59&lt;&gt;"")</formula>
    </cfRule>
  </conditionalFormatting>
  <conditionalFormatting sqref="A59:A60">
    <cfRule type="expression" priority="999" dxfId="1749" stopIfTrue="1">
      <formula>$G59=""</formula>
    </cfRule>
    <cfRule type="expression" priority="1000" dxfId="1750" stopIfTrue="1">
      <formula>#REF!&lt;&gt;""</formula>
    </cfRule>
    <cfRule type="expression" priority="1001" dxfId="1751" stopIfTrue="1">
      <formula>AND($H59="",$G59&lt;&gt;"")</formula>
    </cfRule>
  </conditionalFormatting>
  <conditionalFormatting sqref="A66">
    <cfRule type="expression" priority="975" dxfId="1749" stopIfTrue="1">
      <formula>$G66=""</formula>
    </cfRule>
    <cfRule type="expression" priority="976" dxfId="1750" stopIfTrue="1">
      <formula>#REF!&lt;&gt;""</formula>
    </cfRule>
    <cfRule type="expression" priority="977" dxfId="1751" stopIfTrue="1">
      <formula>AND($H66="",$G66&lt;&gt;"")</formula>
    </cfRule>
  </conditionalFormatting>
  <conditionalFormatting sqref="A66">
    <cfRule type="expression" priority="967" dxfId="1749" stopIfTrue="1">
      <formula>$G66=""</formula>
    </cfRule>
    <cfRule type="expression" priority="968" dxfId="1750" stopIfTrue="1">
      <formula>#REF!&lt;&gt;""</formula>
    </cfRule>
    <cfRule type="expression" priority="969" dxfId="1751" stopIfTrue="1">
      <formula>AND($H66="",$G66&lt;&gt;"")</formula>
    </cfRule>
  </conditionalFormatting>
  <conditionalFormatting sqref="A66">
    <cfRule type="expression" priority="960" dxfId="1749" stopIfTrue="1">
      <formula>$G66=""</formula>
    </cfRule>
    <cfRule type="expression" priority="961" dxfId="1750" stopIfTrue="1">
      <formula>#REF!&lt;&gt;""</formula>
    </cfRule>
    <cfRule type="expression" priority="962" dxfId="1751" stopIfTrue="1">
      <formula>AND($H66="",$G66&lt;&gt;"")</formula>
    </cfRule>
  </conditionalFormatting>
  <conditionalFormatting sqref="A66">
    <cfRule type="expression" priority="953" dxfId="1749" stopIfTrue="1">
      <formula>$G66=""</formula>
    </cfRule>
    <cfRule type="expression" priority="954" dxfId="1750" stopIfTrue="1">
      <formula>#REF!&lt;&gt;""</formula>
    </cfRule>
    <cfRule type="expression" priority="955" dxfId="1751" stopIfTrue="1">
      <formula>AND($H66="",$G66&lt;&gt;"")</formula>
    </cfRule>
  </conditionalFormatting>
  <conditionalFormatting sqref="A67:A68">
    <cfRule type="expression" priority="947" dxfId="1749" stopIfTrue="1">
      <formula>$G67=""</formula>
    </cfRule>
    <cfRule type="expression" priority="948" dxfId="1750" stopIfTrue="1">
      <formula>#REF!&lt;&gt;""</formula>
    </cfRule>
    <cfRule type="expression" priority="949" dxfId="1751" stopIfTrue="1">
      <formula>AND($H67="",$G67&lt;&gt;"")</formula>
    </cfRule>
  </conditionalFormatting>
  <conditionalFormatting sqref="A67:A68">
    <cfRule type="expression" priority="941" dxfId="1749" stopIfTrue="1">
      <formula>$G67=""</formula>
    </cfRule>
    <cfRule type="expression" priority="942" dxfId="1750" stopIfTrue="1">
      <formula>#REF!&lt;&gt;""</formula>
    </cfRule>
    <cfRule type="expression" priority="943" dxfId="1751" stopIfTrue="1">
      <formula>AND($H67="",$G67&lt;&gt;"")</formula>
    </cfRule>
  </conditionalFormatting>
  <conditionalFormatting sqref="A67:A68">
    <cfRule type="expression" priority="934" dxfId="1749" stopIfTrue="1">
      <formula>$G67=""</formula>
    </cfRule>
    <cfRule type="expression" priority="935" dxfId="1750" stopIfTrue="1">
      <formula>#REF!&lt;&gt;""</formula>
    </cfRule>
    <cfRule type="expression" priority="936" dxfId="1751" stopIfTrue="1">
      <formula>AND($H67="",$G67&lt;&gt;"")</formula>
    </cfRule>
  </conditionalFormatting>
  <conditionalFormatting sqref="A69">
    <cfRule type="expression" priority="926" dxfId="1749" stopIfTrue="1">
      <formula>$G69=""</formula>
    </cfRule>
    <cfRule type="expression" priority="927" dxfId="1750" stopIfTrue="1">
      <formula>#REF!&lt;&gt;""</formula>
    </cfRule>
    <cfRule type="expression" priority="928" dxfId="1751" stopIfTrue="1">
      <formula>AND($H69="",$G69&lt;&gt;"")</formula>
    </cfRule>
  </conditionalFormatting>
  <conditionalFormatting sqref="A69">
    <cfRule type="expression" priority="923" dxfId="1749" stopIfTrue="1">
      <formula>$G69=""</formula>
    </cfRule>
    <cfRule type="expression" priority="924" dxfId="1750" stopIfTrue="1">
      <formula>#REF!&lt;&gt;""</formula>
    </cfRule>
    <cfRule type="expression" priority="925" dxfId="1751" stopIfTrue="1">
      <formula>AND($H69="",$G69&lt;&gt;"")</formula>
    </cfRule>
  </conditionalFormatting>
  <conditionalFormatting sqref="A69">
    <cfRule type="expression" priority="920" dxfId="1749" stopIfTrue="1">
      <formula>$G69=""</formula>
    </cfRule>
    <cfRule type="expression" priority="921" dxfId="1750" stopIfTrue="1">
      <formula>#REF!&lt;&gt;""</formula>
    </cfRule>
    <cfRule type="expression" priority="922" dxfId="1751" stopIfTrue="1">
      <formula>AND($H69="",$G69&lt;&gt;"")</formula>
    </cfRule>
  </conditionalFormatting>
  <conditionalFormatting sqref="A69">
    <cfRule type="expression" priority="917" dxfId="1749" stopIfTrue="1">
      <formula>$G69=""</formula>
    </cfRule>
    <cfRule type="expression" priority="918" dxfId="1750" stopIfTrue="1">
      <formula>#REF!&lt;&gt;""</formula>
    </cfRule>
    <cfRule type="expression" priority="919" dxfId="1751" stopIfTrue="1">
      <formula>AND($H69="",$G69&lt;&gt;"")</formula>
    </cfRule>
  </conditionalFormatting>
  <conditionalFormatting sqref="A69">
    <cfRule type="expression" priority="914" dxfId="1749" stopIfTrue="1">
      <formula>$G69=""</formula>
    </cfRule>
    <cfRule type="expression" priority="915" dxfId="1750" stopIfTrue="1">
      <formula>#REF!&lt;&gt;""</formula>
    </cfRule>
    <cfRule type="expression" priority="916" dxfId="1751" stopIfTrue="1">
      <formula>AND($H69="",$G69&lt;&gt;"")</formula>
    </cfRule>
  </conditionalFormatting>
  <conditionalFormatting sqref="A69">
    <cfRule type="expression" priority="911" dxfId="1749" stopIfTrue="1">
      <formula>$G69=""</formula>
    </cfRule>
    <cfRule type="expression" priority="912" dxfId="1750" stopIfTrue="1">
      <formula>#REF!&lt;&gt;""</formula>
    </cfRule>
    <cfRule type="expression" priority="913" dxfId="1751" stopIfTrue="1">
      <formula>AND($H69="",$G69&lt;&gt;"")</formula>
    </cfRule>
  </conditionalFormatting>
  <conditionalFormatting sqref="A69">
    <cfRule type="expression" priority="908" dxfId="1749" stopIfTrue="1">
      <formula>$G69=""</formula>
    </cfRule>
    <cfRule type="expression" priority="909" dxfId="1750" stopIfTrue="1">
      <formula>#REF!&lt;&gt;""</formula>
    </cfRule>
    <cfRule type="expression" priority="910" dxfId="1751" stopIfTrue="1">
      <formula>AND($H69="",$G69&lt;&gt;"")</formula>
    </cfRule>
  </conditionalFormatting>
  <conditionalFormatting sqref="A69">
    <cfRule type="expression" priority="900" dxfId="1749" stopIfTrue="1">
      <formula>$G69=""</formula>
    </cfRule>
    <cfRule type="expression" priority="901" dxfId="1750" stopIfTrue="1">
      <formula>#REF!&lt;&gt;""</formula>
    </cfRule>
    <cfRule type="expression" priority="902" dxfId="1751" stopIfTrue="1">
      <formula>AND($H69="",$G69&lt;&gt;"")</formula>
    </cfRule>
  </conditionalFormatting>
  <conditionalFormatting sqref="A85">
    <cfRule type="expression" priority="876" dxfId="1749" stopIfTrue="1">
      <formula>$G85=""</formula>
    </cfRule>
    <cfRule type="expression" priority="877" dxfId="1750" stopIfTrue="1">
      <formula>#REF!&lt;&gt;""</formula>
    </cfRule>
    <cfRule type="expression" priority="878" dxfId="1751" stopIfTrue="1">
      <formula>AND($H85="",$G85&lt;&gt;"")</formula>
    </cfRule>
  </conditionalFormatting>
  <conditionalFormatting sqref="A85">
    <cfRule type="expression" priority="868" dxfId="1749" stopIfTrue="1">
      <formula>$G85=""</formula>
    </cfRule>
    <cfRule type="expression" priority="869" dxfId="1750" stopIfTrue="1">
      <formula>#REF!&lt;&gt;""</formula>
    </cfRule>
    <cfRule type="expression" priority="870" dxfId="1751" stopIfTrue="1">
      <formula>AND($H85="",$G85&lt;&gt;"")</formula>
    </cfRule>
  </conditionalFormatting>
  <conditionalFormatting sqref="A85">
    <cfRule type="expression" priority="861" dxfId="1749" stopIfTrue="1">
      <formula>$G85=""</formula>
    </cfRule>
    <cfRule type="expression" priority="862" dxfId="1750" stopIfTrue="1">
      <formula>#REF!&lt;&gt;""</formula>
    </cfRule>
    <cfRule type="expression" priority="863" dxfId="1751" stopIfTrue="1">
      <formula>AND($H85="",$G85&lt;&gt;"")</formula>
    </cfRule>
  </conditionalFormatting>
  <conditionalFormatting sqref="A85">
    <cfRule type="expression" priority="854" dxfId="1749" stopIfTrue="1">
      <formula>$G85=""</formula>
    </cfRule>
    <cfRule type="expression" priority="855" dxfId="1750" stopIfTrue="1">
      <formula>#REF!&lt;&gt;""</formula>
    </cfRule>
    <cfRule type="expression" priority="856" dxfId="1751" stopIfTrue="1">
      <formula>AND($H85="",$G85&lt;&gt;"")</formula>
    </cfRule>
  </conditionalFormatting>
  <conditionalFormatting sqref="A86:A87">
    <cfRule type="expression" priority="848" dxfId="1749" stopIfTrue="1">
      <formula>$G86=""</formula>
    </cfRule>
    <cfRule type="expression" priority="849" dxfId="1750" stopIfTrue="1">
      <formula>#REF!&lt;&gt;""</formula>
    </cfRule>
    <cfRule type="expression" priority="850" dxfId="1751" stopIfTrue="1">
      <formula>AND($H86="",$G86&lt;&gt;"")</formula>
    </cfRule>
  </conditionalFormatting>
  <conditionalFormatting sqref="A86:A87">
    <cfRule type="expression" priority="842" dxfId="1749" stopIfTrue="1">
      <formula>$G86=""</formula>
    </cfRule>
    <cfRule type="expression" priority="843" dxfId="1750" stopIfTrue="1">
      <formula>#REF!&lt;&gt;""</formula>
    </cfRule>
    <cfRule type="expression" priority="844" dxfId="1751" stopIfTrue="1">
      <formula>AND($H86="",$G86&lt;&gt;"")</formula>
    </cfRule>
  </conditionalFormatting>
  <conditionalFormatting sqref="A86:A87">
    <cfRule type="expression" priority="835" dxfId="1749" stopIfTrue="1">
      <formula>$G86=""</formula>
    </cfRule>
    <cfRule type="expression" priority="836" dxfId="1750" stopIfTrue="1">
      <formula>#REF!&lt;&gt;""</formula>
    </cfRule>
    <cfRule type="expression" priority="837" dxfId="1751" stopIfTrue="1">
      <formula>AND($H86="",$G86&lt;&gt;"")</formula>
    </cfRule>
  </conditionalFormatting>
  <conditionalFormatting sqref="A93">
    <cfRule type="expression" priority="823" dxfId="1749" stopIfTrue="1">
      <formula>$G93=""</formula>
    </cfRule>
    <cfRule type="expression" priority="824" dxfId="1750" stopIfTrue="1">
      <formula>#REF!&lt;&gt;""</formula>
    </cfRule>
    <cfRule type="expression" priority="825" dxfId="1751" stopIfTrue="1">
      <formula>AND($H93="",$G93&lt;&gt;"")</formula>
    </cfRule>
  </conditionalFormatting>
  <conditionalFormatting sqref="A93">
    <cfRule type="expression" priority="820" dxfId="1749" stopIfTrue="1">
      <formula>$G93=""</formula>
    </cfRule>
    <cfRule type="expression" priority="821" dxfId="1750" stopIfTrue="1">
      <formula>#REF!&lt;&gt;""</formula>
    </cfRule>
    <cfRule type="expression" priority="822" dxfId="1751" stopIfTrue="1">
      <formula>AND($H93="",$G93&lt;&gt;"")</formula>
    </cfRule>
  </conditionalFormatting>
  <conditionalFormatting sqref="A93">
    <cfRule type="expression" priority="812" dxfId="1749" stopIfTrue="1">
      <formula>$G93=""</formula>
    </cfRule>
    <cfRule type="expression" priority="813" dxfId="1750" stopIfTrue="1">
      <formula>#REF!&lt;&gt;""</formula>
    </cfRule>
    <cfRule type="expression" priority="814" dxfId="1751" stopIfTrue="1">
      <formula>AND($H93="",$G93&lt;&gt;"")</formula>
    </cfRule>
  </conditionalFormatting>
  <conditionalFormatting sqref="A93">
    <cfRule type="expression" priority="805" dxfId="1749" stopIfTrue="1">
      <formula>$G93=""</formula>
    </cfRule>
    <cfRule type="expression" priority="806" dxfId="1750" stopIfTrue="1">
      <formula>#REF!&lt;&gt;""</formula>
    </cfRule>
    <cfRule type="expression" priority="807" dxfId="1751" stopIfTrue="1">
      <formula>AND($H93="",$G93&lt;&gt;"")</formula>
    </cfRule>
  </conditionalFormatting>
  <conditionalFormatting sqref="A93">
    <cfRule type="expression" priority="798" dxfId="1749" stopIfTrue="1">
      <formula>$G93=""</formula>
    </cfRule>
    <cfRule type="expression" priority="799" dxfId="1750" stopIfTrue="1">
      <formula>#REF!&lt;&gt;""</formula>
    </cfRule>
    <cfRule type="expression" priority="800" dxfId="1751" stopIfTrue="1">
      <formula>AND($H93="",$G93&lt;&gt;"")</formula>
    </cfRule>
  </conditionalFormatting>
  <conditionalFormatting sqref="A94">
    <cfRule type="expression" priority="792" dxfId="1749" stopIfTrue="1">
      <formula>$G94=""</formula>
    </cfRule>
    <cfRule type="expression" priority="793" dxfId="1750" stopIfTrue="1">
      <formula>#REF!&lt;&gt;""</formula>
    </cfRule>
    <cfRule type="expression" priority="794" dxfId="1751" stopIfTrue="1">
      <formula>AND($H94="",$G94&lt;&gt;"")</formula>
    </cfRule>
  </conditionalFormatting>
  <conditionalFormatting sqref="A94">
    <cfRule type="expression" priority="789" dxfId="1749" stopIfTrue="1">
      <formula>$G94=""</formula>
    </cfRule>
    <cfRule type="expression" priority="790" dxfId="1750" stopIfTrue="1">
      <formula>#REF!&lt;&gt;""</formula>
    </cfRule>
    <cfRule type="expression" priority="791" dxfId="1751" stopIfTrue="1">
      <formula>AND($H94="",$G94&lt;&gt;"")</formula>
    </cfRule>
  </conditionalFormatting>
  <conditionalFormatting sqref="A94">
    <cfRule type="expression" priority="786" dxfId="1749" stopIfTrue="1">
      <formula>$G94=""</formula>
    </cfRule>
    <cfRule type="expression" priority="787" dxfId="1750" stopIfTrue="1">
      <formula>#REF!&lt;&gt;""</formula>
    </cfRule>
    <cfRule type="expression" priority="788" dxfId="1751" stopIfTrue="1">
      <formula>AND($H94="",$G94&lt;&gt;"")</formula>
    </cfRule>
  </conditionalFormatting>
  <conditionalFormatting sqref="A94">
    <cfRule type="expression" priority="780" dxfId="1749" stopIfTrue="1">
      <formula>$G94=""</formula>
    </cfRule>
    <cfRule type="expression" priority="781" dxfId="1750" stopIfTrue="1">
      <formula>#REF!&lt;&gt;""</formula>
    </cfRule>
    <cfRule type="expression" priority="782" dxfId="1751" stopIfTrue="1">
      <formula>AND($H94="",$G94&lt;&gt;"")</formula>
    </cfRule>
  </conditionalFormatting>
  <conditionalFormatting sqref="A95:A96">
    <cfRule type="expression" priority="770" dxfId="1749" stopIfTrue="1">
      <formula>$G95=""</formula>
    </cfRule>
    <cfRule type="expression" priority="771" dxfId="1750" stopIfTrue="1">
      <formula>#REF!&lt;&gt;""</formula>
    </cfRule>
    <cfRule type="expression" priority="772" dxfId="1751" stopIfTrue="1">
      <formula>AND($H95="",$G95&lt;&gt;"")</formula>
    </cfRule>
  </conditionalFormatting>
  <conditionalFormatting sqref="A95:A96">
    <cfRule type="expression" priority="767" dxfId="1749" stopIfTrue="1">
      <formula>$G95=""</formula>
    </cfRule>
    <cfRule type="expression" priority="768" dxfId="1750" stopIfTrue="1">
      <formula>#REF!&lt;&gt;""</formula>
    </cfRule>
    <cfRule type="expression" priority="769" dxfId="1751" stopIfTrue="1">
      <formula>AND($H95="",$G95&lt;&gt;"")</formula>
    </cfRule>
  </conditionalFormatting>
  <conditionalFormatting sqref="A95:A96">
    <cfRule type="expression" priority="764" dxfId="1749" stopIfTrue="1">
      <formula>$G95=""</formula>
    </cfRule>
    <cfRule type="expression" priority="765" dxfId="1750" stopIfTrue="1">
      <formula>#REF!&lt;&gt;""</formula>
    </cfRule>
    <cfRule type="expression" priority="766" dxfId="1751" stopIfTrue="1">
      <formula>AND($H95="",$G95&lt;&gt;"")</formula>
    </cfRule>
  </conditionalFormatting>
  <conditionalFormatting sqref="A95:A96">
    <cfRule type="expression" priority="758" dxfId="1749" stopIfTrue="1">
      <formula>$G95=""</formula>
    </cfRule>
    <cfRule type="expression" priority="759" dxfId="1750" stopIfTrue="1">
      <formula>#REF!&lt;&gt;""</formula>
    </cfRule>
    <cfRule type="expression" priority="760" dxfId="1751" stopIfTrue="1">
      <formula>AND($H95="",$G95&lt;&gt;"")</formula>
    </cfRule>
  </conditionalFormatting>
  <conditionalFormatting sqref="A95:A96">
    <cfRule type="expression" priority="748" dxfId="1749" stopIfTrue="1">
      <formula>$G95=""</formula>
    </cfRule>
    <cfRule type="expression" priority="749" dxfId="1750" stopIfTrue="1">
      <formula>#REF!&lt;&gt;""</formula>
    </cfRule>
    <cfRule type="expression" priority="750" dxfId="1751" stopIfTrue="1">
      <formula>AND($H95="",$G95&lt;&gt;"")</formula>
    </cfRule>
  </conditionalFormatting>
  <conditionalFormatting sqref="A95:A96">
    <cfRule type="expression" priority="741" dxfId="1749" stopIfTrue="1">
      <formula>$G95=""</formula>
    </cfRule>
    <cfRule type="expression" priority="742" dxfId="1750" stopIfTrue="1">
      <formula>#REF!&lt;&gt;""</formula>
    </cfRule>
    <cfRule type="expression" priority="743" dxfId="1751" stopIfTrue="1">
      <formula>AND($H95="",$G95&lt;&gt;"")</formula>
    </cfRule>
  </conditionalFormatting>
  <conditionalFormatting sqref="A97">
    <cfRule type="expression" priority="735" dxfId="1749" stopIfTrue="1">
      <formula>$G97=""</formula>
    </cfRule>
    <cfRule type="expression" priority="736" dxfId="1750" stopIfTrue="1">
      <formula>#REF!&lt;&gt;""</formula>
    </cfRule>
    <cfRule type="expression" priority="737" dxfId="1751" stopIfTrue="1">
      <formula>AND($H97="",$G97&lt;&gt;"")</formula>
    </cfRule>
  </conditionalFormatting>
  <conditionalFormatting sqref="A97">
    <cfRule type="expression" priority="732" dxfId="1749" stopIfTrue="1">
      <formula>$G97=""</formula>
    </cfRule>
    <cfRule type="expression" priority="733" dxfId="1750" stopIfTrue="1">
      <formula>#REF!&lt;&gt;""</formula>
    </cfRule>
    <cfRule type="expression" priority="734" dxfId="1751" stopIfTrue="1">
      <formula>AND($H97="",$G97&lt;&gt;"")</formula>
    </cfRule>
  </conditionalFormatting>
  <conditionalFormatting sqref="A97">
    <cfRule type="expression" priority="726" dxfId="1749" stopIfTrue="1">
      <formula>$G97=""</formula>
    </cfRule>
    <cfRule type="expression" priority="727" dxfId="1750" stopIfTrue="1">
      <formula>#REF!&lt;&gt;""</formula>
    </cfRule>
    <cfRule type="expression" priority="728" dxfId="1751" stopIfTrue="1">
      <formula>AND($H97="",$G97&lt;&gt;"")</formula>
    </cfRule>
  </conditionalFormatting>
  <conditionalFormatting sqref="B107:G107">
    <cfRule type="expression" priority="695" dxfId="1749" stopIfTrue="1">
      <formula>NA()</formula>
    </cfRule>
    <cfRule type="expression" priority="696" dxfId="1750" stopIfTrue="1">
      <formula>"#REF!&lt;&gt;"""""</formula>
    </cfRule>
    <cfRule type="expression" priority="697" dxfId="1751" stopIfTrue="1">
      <formula>NA()</formula>
    </cfRule>
  </conditionalFormatting>
  <conditionalFormatting sqref="A107">
    <cfRule type="expression" priority="692" dxfId="1749" stopIfTrue="1">
      <formula>NA()</formula>
    </cfRule>
    <cfRule type="expression" priority="693" dxfId="1750" stopIfTrue="1">
      <formula>"#REF!&lt;&gt;"""""</formula>
    </cfRule>
    <cfRule type="expression" priority="694" dxfId="1751" stopIfTrue="1">
      <formula>NA()</formula>
    </cfRule>
  </conditionalFormatting>
  <conditionalFormatting sqref="A107">
    <cfRule type="expression" priority="689" dxfId="1749" stopIfTrue="1">
      <formula>$G107=""</formula>
    </cfRule>
    <cfRule type="expression" priority="690" dxfId="1750" stopIfTrue="1">
      <formula>#REF!&lt;&gt;""</formula>
    </cfRule>
    <cfRule type="expression" priority="691" dxfId="1751" stopIfTrue="1">
      <formula>AND($H107="",$G107&lt;&gt;"")</formula>
    </cfRule>
  </conditionalFormatting>
  <conditionalFormatting sqref="A123:F123">
    <cfRule type="expression" priority="686" dxfId="1749" stopIfTrue="1">
      <formula>NA()</formula>
    </cfRule>
    <cfRule type="expression" priority="687" dxfId="1750" stopIfTrue="1">
      <formula>"#REF!&lt;&gt;"""""</formula>
    </cfRule>
    <cfRule type="expression" priority="688" dxfId="1751" stopIfTrue="1">
      <formula>NA()</formula>
    </cfRule>
  </conditionalFormatting>
  <conditionalFormatting sqref="A123">
    <cfRule type="expression" priority="684" dxfId="1749" stopIfTrue="1">
      <formula>NA()</formula>
    </cfRule>
    <cfRule type="expression" priority="685" dxfId="1750" stopIfTrue="1">
      <formula>NA()</formula>
    </cfRule>
  </conditionalFormatting>
  <conditionalFormatting sqref="A123">
    <cfRule type="expression" priority="681" dxfId="1749" stopIfTrue="1">
      <formula>$G123=""</formula>
    </cfRule>
    <cfRule type="expression" priority="682" dxfId="1750" stopIfTrue="1">
      <formula>#REF!&lt;&gt;""</formula>
    </cfRule>
    <cfRule type="expression" priority="683" dxfId="1751" stopIfTrue="1">
      <formula>AND($H123="",$G123&lt;&gt;"")</formula>
    </cfRule>
  </conditionalFormatting>
  <conditionalFormatting sqref="A123">
    <cfRule type="expression" priority="678" dxfId="1749" stopIfTrue="1">
      <formula>NA()</formula>
    </cfRule>
    <cfRule type="expression" priority="679" dxfId="1750" stopIfTrue="1">
      <formula>"#REF!&lt;&gt;"""""</formula>
    </cfRule>
    <cfRule type="expression" priority="680" dxfId="1751" stopIfTrue="1">
      <formula>NA()</formula>
    </cfRule>
  </conditionalFormatting>
  <conditionalFormatting sqref="A123">
    <cfRule type="expression" priority="676" dxfId="1749" stopIfTrue="1">
      <formula>NA()</formula>
    </cfRule>
    <cfRule type="expression" priority="677" dxfId="1750" stopIfTrue="1">
      <formula>NA()</formula>
    </cfRule>
  </conditionalFormatting>
  <conditionalFormatting sqref="A123">
    <cfRule type="expression" priority="673" dxfId="1749" stopIfTrue="1">
      <formula>$G123=""</formula>
    </cfRule>
    <cfRule type="expression" priority="674" dxfId="1750" stopIfTrue="1">
      <formula>#REF!&lt;&gt;""</formula>
    </cfRule>
    <cfRule type="expression" priority="675" dxfId="1751" stopIfTrue="1">
      <formula>AND($H123="",$G123&lt;&gt;"")</formula>
    </cfRule>
  </conditionalFormatting>
  <conditionalFormatting sqref="A123">
    <cfRule type="expression" priority="671" dxfId="1749" stopIfTrue="1">
      <formula>NA()</formula>
    </cfRule>
    <cfRule type="expression" priority="672" dxfId="1750" stopIfTrue="1">
      <formula>NA()</formula>
    </cfRule>
  </conditionalFormatting>
  <conditionalFormatting sqref="A123">
    <cfRule type="expression" priority="669" dxfId="1749" stopIfTrue="1">
      <formula>NA()</formula>
    </cfRule>
    <cfRule type="expression" priority="670" dxfId="1750" stopIfTrue="1">
      <formula>NA()</formula>
    </cfRule>
  </conditionalFormatting>
  <conditionalFormatting sqref="A123">
    <cfRule type="expression" priority="666" dxfId="1749" stopIfTrue="1">
      <formula>$G123=""</formula>
    </cfRule>
    <cfRule type="expression" priority="667" dxfId="1750" stopIfTrue="1">
      <formula>#REF!&lt;&gt;""</formula>
    </cfRule>
    <cfRule type="expression" priority="668" dxfId="1751" stopIfTrue="1">
      <formula>AND($H123="",$G123&lt;&gt;"")</formula>
    </cfRule>
  </conditionalFormatting>
  <conditionalFormatting sqref="A123">
    <cfRule type="expression" priority="664" dxfId="1749" stopIfTrue="1">
      <formula>NA()</formula>
    </cfRule>
    <cfRule type="expression" priority="665" dxfId="1750" stopIfTrue="1">
      <formula>NA()</formula>
    </cfRule>
  </conditionalFormatting>
  <conditionalFormatting sqref="A123">
    <cfRule type="expression" priority="662" dxfId="1749" stopIfTrue="1">
      <formula>NA()</formula>
    </cfRule>
    <cfRule type="expression" priority="663" dxfId="1750" stopIfTrue="1">
      <formula>NA()</formula>
    </cfRule>
  </conditionalFormatting>
  <conditionalFormatting sqref="A123">
    <cfRule type="expression" priority="659" dxfId="1749" stopIfTrue="1">
      <formula>$G123=""</formula>
    </cfRule>
    <cfRule type="expression" priority="660" dxfId="1750" stopIfTrue="1">
      <formula>#REF!&lt;&gt;""</formula>
    </cfRule>
    <cfRule type="expression" priority="661" dxfId="1751" stopIfTrue="1">
      <formula>AND($H123="",$G123&lt;&gt;"")</formula>
    </cfRule>
  </conditionalFormatting>
  <conditionalFormatting sqref="A124:F125">
    <cfRule type="expression" priority="656" dxfId="1749" stopIfTrue="1">
      <formula>NA()</formula>
    </cfRule>
    <cfRule type="expression" priority="657" dxfId="1750" stopIfTrue="1">
      <formula>"#REF!&lt;&gt;"""""</formula>
    </cfRule>
    <cfRule type="expression" priority="658" dxfId="1751" stopIfTrue="1">
      <formula>NA()</formula>
    </cfRule>
  </conditionalFormatting>
  <conditionalFormatting sqref="A124:A125">
    <cfRule type="expression" priority="654" dxfId="1749" stopIfTrue="1">
      <formula>NA()</formula>
    </cfRule>
    <cfRule type="expression" priority="655" dxfId="1750" stopIfTrue="1">
      <formula>NA()</formula>
    </cfRule>
  </conditionalFormatting>
  <conditionalFormatting sqref="A124:A125">
    <cfRule type="expression" priority="651" dxfId="1749" stopIfTrue="1">
      <formula>$G124=""</formula>
    </cfRule>
    <cfRule type="expression" priority="652" dxfId="1750" stopIfTrue="1">
      <formula>#REF!&lt;&gt;""</formula>
    </cfRule>
    <cfRule type="expression" priority="653" dxfId="1751" stopIfTrue="1">
      <formula>AND($H124="",$G124&lt;&gt;"")</formula>
    </cfRule>
  </conditionalFormatting>
  <conditionalFormatting sqref="A124:A125">
    <cfRule type="expression" priority="648" dxfId="1749" stopIfTrue="1">
      <formula>$G124=""</formula>
    </cfRule>
    <cfRule type="expression" priority="649" dxfId="1750" stopIfTrue="1">
      <formula>#REF!&lt;&gt;""</formula>
    </cfRule>
    <cfRule type="expression" priority="650" dxfId="1751" stopIfTrue="1">
      <formula>AND($H124="",$G124&lt;&gt;"")</formula>
    </cfRule>
  </conditionalFormatting>
  <conditionalFormatting sqref="A124:A125">
    <cfRule type="expression" priority="645" dxfId="1749" stopIfTrue="1">
      <formula>NA()</formula>
    </cfRule>
    <cfRule type="expression" priority="646" dxfId="1750" stopIfTrue="1">
      <formula>"#REF!&lt;&gt;"""""</formula>
    </cfRule>
    <cfRule type="expression" priority="647" dxfId="1751" stopIfTrue="1">
      <formula>NA()</formula>
    </cfRule>
  </conditionalFormatting>
  <conditionalFormatting sqref="A124:A125">
    <cfRule type="expression" priority="643" dxfId="1749" stopIfTrue="1">
      <formula>NA()</formula>
    </cfRule>
    <cfRule type="expression" priority="644" dxfId="1750" stopIfTrue="1">
      <formula>NA()</formula>
    </cfRule>
  </conditionalFormatting>
  <conditionalFormatting sqref="A124:A125">
    <cfRule type="expression" priority="640" dxfId="1749" stopIfTrue="1">
      <formula>$G124=""</formula>
    </cfRule>
    <cfRule type="expression" priority="641" dxfId="1750" stopIfTrue="1">
      <formula>#REF!&lt;&gt;""</formula>
    </cfRule>
    <cfRule type="expression" priority="642" dxfId="1751" stopIfTrue="1">
      <formula>AND($H124="",$G124&lt;&gt;"")</formula>
    </cfRule>
  </conditionalFormatting>
  <conditionalFormatting sqref="A124:A125">
    <cfRule type="expression" priority="638" dxfId="1749" stopIfTrue="1">
      <formula>NA()</formula>
    </cfRule>
    <cfRule type="expression" priority="639" dxfId="1750" stopIfTrue="1">
      <formula>NA()</formula>
    </cfRule>
  </conditionalFormatting>
  <conditionalFormatting sqref="A124:A125">
    <cfRule type="expression" priority="636" dxfId="1749" stopIfTrue="1">
      <formula>NA()</formula>
    </cfRule>
    <cfRule type="expression" priority="637" dxfId="1750" stopIfTrue="1">
      <formula>NA()</formula>
    </cfRule>
  </conditionalFormatting>
  <conditionalFormatting sqref="A124:A125">
    <cfRule type="expression" priority="633" dxfId="1749" stopIfTrue="1">
      <formula>$G124=""</formula>
    </cfRule>
    <cfRule type="expression" priority="634" dxfId="1750" stopIfTrue="1">
      <formula>#REF!&lt;&gt;""</formula>
    </cfRule>
    <cfRule type="expression" priority="635" dxfId="1751" stopIfTrue="1">
      <formula>AND($H124="",$G124&lt;&gt;"")</formula>
    </cfRule>
  </conditionalFormatting>
  <conditionalFormatting sqref="A126:G126">
    <cfRule type="expression" priority="630" dxfId="1749" stopIfTrue="1">
      <formula>NA()</formula>
    </cfRule>
    <cfRule type="expression" priority="631" dxfId="1750" stopIfTrue="1">
      <formula>"#REF!&lt;&gt;"""""</formula>
    </cfRule>
    <cfRule type="expression" priority="632" dxfId="1751" stopIfTrue="1">
      <formula>NA()</formula>
    </cfRule>
  </conditionalFormatting>
  <conditionalFormatting sqref="A126">
    <cfRule type="expression" priority="627" dxfId="1749" stopIfTrue="1">
      <formula>NA()</formula>
    </cfRule>
    <cfRule type="expression" priority="628" dxfId="1750" stopIfTrue="1">
      <formula>"#REF!&lt;&gt;"""""</formula>
    </cfRule>
    <cfRule type="expression" priority="629" dxfId="1751" stopIfTrue="1">
      <formula>NA()</formula>
    </cfRule>
  </conditionalFormatting>
  <conditionalFormatting sqref="A151:F152">
    <cfRule type="expression" priority="624" dxfId="1749" stopIfTrue="1">
      <formula>NA()</formula>
    </cfRule>
    <cfRule type="expression" priority="625" dxfId="1750" stopIfTrue="1">
      <formula>"#REF!&lt;&gt;"""""</formula>
    </cfRule>
    <cfRule type="expression" priority="626" dxfId="1751" stopIfTrue="1">
      <formula>NA()</formula>
    </cfRule>
  </conditionalFormatting>
  <conditionalFormatting sqref="A151:A152">
    <cfRule type="expression" priority="622" dxfId="1749" stopIfTrue="1">
      <formula>NA()</formula>
    </cfRule>
    <cfRule type="expression" priority="623" dxfId="1750" stopIfTrue="1">
      <formula>NA()</formula>
    </cfRule>
  </conditionalFormatting>
  <conditionalFormatting sqref="A151:A152">
    <cfRule type="expression" priority="619" dxfId="1749" stopIfTrue="1">
      <formula>$G151=""</formula>
    </cfRule>
    <cfRule type="expression" priority="620" dxfId="1750" stopIfTrue="1">
      <formula>#REF!&lt;&gt;""</formula>
    </cfRule>
    <cfRule type="expression" priority="621" dxfId="1751" stopIfTrue="1">
      <formula>AND($H151="",$G151&lt;&gt;"")</formula>
    </cfRule>
  </conditionalFormatting>
  <conditionalFormatting sqref="A151:A152">
    <cfRule type="expression" priority="616" dxfId="1749" stopIfTrue="1">
      <formula>NA()</formula>
    </cfRule>
    <cfRule type="expression" priority="617" dxfId="1750" stopIfTrue="1">
      <formula>"#REF!&lt;&gt;"""""</formula>
    </cfRule>
    <cfRule type="expression" priority="618" dxfId="1751" stopIfTrue="1">
      <formula>NA()</formula>
    </cfRule>
  </conditionalFormatting>
  <conditionalFormatting sqref="A151:A152">
    <cfRule type="expression" priority="614" dxfId="1749" stopIfTrue="1">
      <formula>NA()</formula>
    </cfRule>
    <cfRule type="expression" priority="615" dxfId="1750" stopIfTrue="1">
      <formula>NA()</formula>
    </cfRule>
  </conditionalFormatting>
  <conditionalFormatting sqref="A151:A152">
    <cfRule type="expression" priority="611" dxfId="1749" stopIfTrue="1">
      <formula>$G151=""</formula>
    </cfRule>
    <cfRule type="expression" priority="612" dxfId="1750" stopIfTrue="1">
      <formula>#REF!&lt;&gt;""</formula>
    </cfRule>
    <cfRule type="expression" priority="613" dxfId="1751" stopIfTrue="1">
      <formula>AND($H151="",$G151&lt;&gt;"")</formula>
    </cfRule>
  </conditionalFormatting>
  <conditionalFormatting sqref="A151:A152">
    <cfRule type="expression" priority="608" dxfId="1749" stopIfTrue="1">
      <formula>$G151=""</formula>
    </cfRule>
    <cfRule type="expression" priority="609" dxfId="1750" stopIfTrue="1">
      <formula>#REF!&lt;&gt;""</formula>
    </cfRule>
    <cfRule type="expression" priority="610" dxfId="1751" stopIfTrue="1">
      <formula>AND($H151="",$G151&lt;&gt;"")</formula>
    </cfRule>
  </conditionalFormatting>
  <conditionalFormatting sqref="A151:A152">
    <cfRule type="expression" priority="606" dxfId="1749" stopIfTrue="1">
      <formula>NA()</formula>
    </cfRule>
    <cfRule type="expression" priority="607" dxfId="1750" stopIfTrue="1">
      <formula>NA()</formula>
    </cfRule>
  </conditionalFormatting>
  <conditionalFormatting sqref="A151:A152">
    <cfRule type="expression" priority="604" dxfId="1749" stopIfTrue="1">
      <formula>NA()</formula>
    </cfRule>
    <cfRule type="expression" priority="605" dxfId="1750" stopIfTrue="1">
      <formula>NA()</formula>
    </cfRule>
  </conditionalFormatting>
  <conditionalFormatting sqref="A151:A152">
    <cfRule type="expression" priority="601" dxfId="1749" stopIfTrue="1">
      <formula>$G151=""</formula>
    </cfRule>
    <cfRule type="expression" priority="602" dxfId="1750" stopIfTrue="1">
      <formula>#REF!&lt;&gt;""</formula>
    </cfRule>
    <cfRule type="expression" priority="603" dxfId="1751" stopIfTrue="1">
      <formula>AND($H151="",$G151&lt;&gt;"")</formula>
    </cfRule>
  </conditionalFormatting>
  <conditionalFormatting sqref="A151:A152">
    <cfRule type="expression" priority="599" dxfId="1749" stopIfTrue="1">
      <formula>NA()</formula>
    </cfRule>
    <cfRule type="expression" priority="600" dxfId="1750" stopIfTrue="1">
      <formula>NA()</formula>
    </cfRule>
  </conditionalFormatting>
  <conditionalFormatting sqref="A151:A152">
    <cfRule type="expression" priority="597" dxfId="1749" stopIfTrue="1">
      <formula>NA()</formula>
    </cfRule>
    <cfRule type="expression" priority="598" dxfId="1750" stopIfTrue="1">
      <formula>NA()</formula>
    </cfRule>
  </conditionalFormatting>
  <conditionalFormatting sqref="A153:F153">
    <cfRule type="expression" priority="594" dxfId="1749" stopIfTrue="1">
      <formula>NA()</formula>
    </cfRule>
    <cfRule type="expression" priority="595" dxfId="1750" stopIfTrue="1">
      <formula>"#REF!&lt;&gt;"""""</formula>
    </cfRule>
    <cfRule type="expression" priority="596" dxfId="1751" stopIfTrue="1">
      <formula>NA()</formula>
    </cfRule>
  </conditionalFormatting>
  <conditionalFormatting sqref="A153">
    <cfRule type="expression" priority="592" dxfId="1749" stopIfTrue="1">
      <formula>NA()</formula>
    </cfRule>
    <cfRule type="expression" priority="593" dxfId="1750" stopIfTrue="1">
      <formula>NA()</formula>
    </cfRule>
  </conditionalFormatting>
  <conditionalFormatting sqref="A153">
    <cfRule type="expression" priority="589" dxfId="1749" stopIfTrue="1">
      <formula>$G153=""</formula>
    </cfRule>
    <cfRule type="expression" priority="590" dxfId="1750" stopIfTrue="1">
      <formula>#REF!&lt;&gt;""</formula>
    </cfRule>
    <cfRule type="expression" priority="591" dxfId="1751" stopIfTrue="1">
      <formula>AND($H153="",$G153&lt;&gt;"")</formula>
    </cfRule>
  </conditionalFormatting>
  <conditionalFormatting sqref="A153">
    <cfRule type="expression" priority="586" dxfId="1749" stopIfTrue="1">
      <formula>NA()</formula>
    </cfRule>
    <cfRule type="expression" priority="587" dxfId="1750" stopIfTrue="1">
      <formula>"#REF!&lt;&gt;"""""</formula>
    </cfRule>
    <cfRule type="expression" priority="588" dxfId="1751" stopIfTrue="1">
      <formula>NA()</formula>
    </cfRule>
  </conditionalFormatting>
  <conditionalFormatting sqref="A153">
    <cfRule type="expression" priority="584" dxfId="1749" stopIfTrue="1">
      <formula>NA()</formula>
    </cfRule>
    <cfRule type="expression" priority="585" dxfId="1750" stopIfTrue="1">
      <formula>NA()</formula>
    </cfRule>
  </conditionalFormatting>
  <conditionalFormatting sqref="A153">
    <cfRule type="expression" priority="581" dxfId="1749" stopIfTrue="1">
      <formula>$G153=""</formula>
    </cfRule>
    <cfRule type="expression" priority="582" dxfId="1750" stopIfTrue="1">
      <formula>#REF!&lt;&gt;""</formula>
    </cfRule>
    <cfRule type="expression" priority="583" dxfId="1751" stopIfTrue="1">
      <formula>AND($H153="",$G153&lt;&gt;"")</formula>
    </cfRule>
  </conditionalFormatting>
  <conditionalFormatting sqref="A153">
    <cfRule type="expression" priority="578" dxfId="1749" stopIfTrue="1">
      <formula>$G153=""</formula>
    </cfRule>
    <cfRule type="expression" priority="579" dxfId="1750" stopIfTrue="1">
      <formula>#REF!&lt;&gt;""</formula>
    </cfRule>
    <cfRule type="expression" priority="580" dxfId="1751" stopIfTrue="1">
      <formula>AND($H153="",$G153&lt;&gt;"")</formula>
    </cfRule>
  </conditionalFormatting>
  <conditionalFormatting sqref="A153">
    <cfRule type="expression" priority="576" dxfId="1749" stopIfTrue="1">
      <formula>NA()</formula>
    </cfRule>
    <cfRule type="expression" priority="577" dxfId="1750" stopIfTrue="1">
      <formula>NA()</formula>
    </cfRule>
  </conditionalFormatting>
  <conditionalFormatting sqref="A153">
    <cfRule type="expression" priority="574" dxfId="1749" stopIfTrue="1">
      <formula>NA()</formula>
    </cfRule>
    <cfRule type="expression" priority="575" dxfId="1750" stopIfTrue="1">
      <formula>NA()</formula>
    </cfRule>
  </conditionalFormatting>
  <conditionalFormatting sqref="A153">
    <cfRule type="expression" priority="571" dxfId="1749" stopIfTrue="1">
      <formula>$G153=""</formula>
    </cfRule>
    <cfRule type="expression" priority="572" dxfId="1750" stopIfTrue="1">
      <formula>#REF!&lt;&gt;""</formula>
    </cfRule>
    <cfRule type="expression" priority="573" dxfId="1751" stopIfTrue="1">
      <formula>AND($H153="",$G153&lt;&gt;"")</formula>
    </cfRule>
  </conditionalFormatting>
  <conditionalFormatting sqref="A153">
    <cfRule type="expression" priority="569" dxfId="1749" stopIfTrue="1">
      <formula>NA()</formula>
    </cfRule>
    <cfRule type="expression" priority="570" dxfId="1750" stopIfTrue="1">
      <formula>NA()</formula>
    </cfRule>
  </conditionalFormatting>
  <conditionalFormatting sqref="A153">
    <cfRule type="expression" priority="567" dxfId="1749" stopIfTrue="1">
      <formula>NA()</formula>
    </cfRule>
    <cfRule type="expression" priority="568" dxfId="1750" stopIfTrue="1">
      <formula>NA()</formula>
    </cfRule>
  </conditionalFormatting>
  <conditionalFormatting sqref="A153">
    <cfRule type="expression" priority="564" dxfId="1749" stopIfTrue="1">
      <formula>NA()</formula>
    </cfRule>
    <cfRule type="expression" priority="565" dxfId="1750" stopIfTrue="1">
      <formula>"#REF!&lt;&gt;"""""</formula>
    </cfRule>
    <cfRule type="expression" priority="566" dxfId="1751" stopIfTrue="1">
      <formula>NA()</formula>
    </cfRule>
  </conditionalFormatting>
  <conditionalFormatting sqref="A153">
    <cfRule type="expression" priority="562" dxfId="1749" stopIfTrue="1">
      <formula>NA()</formula>
    </cfRule>
    <cfRule type="expression" priority="563" dxfId="1750" stopIfTrue="1">
      <formula>NA()</formula>
    </cfRule>
  </conditionalFormatting>
  <conditionalFormatting sqref="A153">
    <cfRule type="expression" priority="559" dxfId="1749" stopIfTrue="1">
      <formula>$G153=""</formula>
    </cfRule>
    <cfRule type="expression" priority="560" dxfId="1750" stopIfTrue="1">
      <formula>#REF!&lt;&gt;""</formula>
    </cfRule>
    <cfRule type="expression" priority="561" dxfId="1751" stopIfTrue="1">
      <formula>AND($H153="",$G153&lt;&gt;"")</formula>
    </cfRule>
  </conditionalFormatting>
  <conditionalFormatting sqref="A153">
    <cfRule type="expression" priority="556" dxfId="1749" stopIfTrue="1">
      <formula>$G153=""</formula>
    </cfRule>
    <cfRule type="expression" priority="557" dxfId="1750" stopIfTrue="1">
      <formula>#REF!&lt;&gt;""</formula>
    </cfRule>
    <cfRule type="expression" priority="558" dxfId="1751" stopIfTrue="1">
      <formula>AND($H153="",$G153&lt;&gt;"")</formula>
    </cfRule>
  </conditionalFormatting>
  <conditionalFormatting sqref="A153">
    <cfRule type="expression" priority="554" dxfId="1749" stopIfTrue="1">
      <formula>NA()</formula>
    </cfRule>
    <cfRule type="expression" priority="555" dxfId="1750" stopIfTrue="1">
      <formula>NA()</formula>
    </cfRule>
  </conditionalFormatting>
  <conditionalFormatting sqref="A153">
    <cfRule type="expression" priority="552" dxfId="1749" stopIfTrue="1">
      <formula>NA()</formula>
    </cfRule>
    <cfRule type="expression" priority="553" dxfId="1750" stopIfTrue="1">
      <formula>NA()</formula>
    </cfRule>
  </conditionalFormatting>
  <conditionalFormatting sqref="A153">
    <cfRule type="expression" priority="549" dxfId="1749" stopIfTrue="1">
      <formula>$G153=""</formula>
    </cfRule>
    <cfRule type="expression" priority="550" dxfId="1750" stopIfTrue="1">
      <formula>#REF!&lt;&gt;""</formula>
    </cfRule>
    <cfRule type="expression" priority="551" dxfId="1751" stopIfTrue="1">
      <formula>AND($H153="",$G153&lt;&gt;"")</formula>
    </cfRule>
  </conditionalFormatting>
  <conditionalFormatting sqref="A153">
    <cfRule type="expression" priority="547" dxfId="1749" stopIfTrue="1">
      <formula>NA()</formula>
    </cfRule>
    <cfRule type="expression" priority="548" dxfId="1750" stopIfTrue="1">
      <formula>NA()</formula>
    </cfRule>
  </conditionalFormatting>
  <conditionalFormatting sqref="A153">
    <cfRule type="expression" priority="545" dxfId="1749" stopIfTrue="1">
      <formula>NA()</formula>
    </cfRule>
    <cfRule type="expression" priority="546" dxfId="1750" stopIfTrue="1">
      <formula>NA()</formula>
    </cfRule>
  </conditionalFormatting>
  <conditionalFormatting sqref="A153">
    <cfRule type="expression" priority="543" dxfId="1749" stopIfTrue="1">
      <formula>NA()</formula>
    </cfRule>
    <cfRule type="expression" priority="544" dxfId="1750" stopIfTrue="1">
      <formula>NA()</formula>
    </cfRule>
  </conditionalFormatting>
  <conditionalFormatting sqref="A153">
    <cfRule type="expression" priority="541" dxfId="1749" stopIfTrue="1">
      <formula>NA()</formula>
    </cfRule>
    <cfRule type="expression" priority="542" dxfId="1750" stopIfTrue="1">
      <formula>NA()</formula>
    </cfRule>
  </conditionalFormatting>
  <conditionalFormatting sqref="A153">
    <cfRule type="expression" priority="538" dxfId="1749" stopIfTrue="1">
      <formula>$G153=""</formula>
    </cfRule>
    <cfRule type="expression" priority="539" dxfId="1750" stopIfTrue="1">
      <formula>#REF!&lt;&gt;""</formula>
    </cfRule>
    <cfRule type="expression" priority="540" dxfId="1751" stopIfTrue="1">
      <formula>AND($H153="",$G153&lt;&gt;"")</formula>
    </cfRule>
  </conditionalFormatting>
  <conditionalFormatting sqref="A152:F152">
    <cfRule type="expression" priority="535" dxfId="1749" stopIfTrue="1">
      <formula>NA()</formula>
    </cfRule>
    <cfRule type="expression" priority="536" dxfId="1750" stopIfTrue="1">
      <formula>"#REF!&lt;&gt;"""""</formula>
    </cfRule>
    <cfRule type="expression" priority="537" dxfId="1751" stopIfTrue="1">
      <formula>NA()</formula>
    </cfRule>
  </conditionalFormatting>
  <conditionalFormatting sqref="A152">
    <cfRule type="expression" priority="533" dxfId="1749" stopIfTrue="1">
      <formula>NA()</formula>
    </cfRule>
    <cfRule type="expression" priority="534" dxfId="1750" stopIfTrue="1">
      <formula>NA()</formula>
    </cfRule>
  </conditionalFormatting>
  <conditionalFormatting sqref="A152">
    <cfRule type="expression" priority="530" dxfId="1749" stopIfTrue="1">
      <formula>$G152=""</formula>
    </cfRule>
    <cfRule type="expression" priority="531" dxfId="1750" stopIfTrue="1">
      <formula>#REF!&lt;&gt;""</formula>
    </cfRule>
    <cfRule type="expression" priority="532" dxfId="1751" stopIfTrue="1">
      <formula>AND($H152="",$G152&lt;&gt;"")</formula>
    </cfRule>
  </conditionalFormatting>
  <conditionalFormatting sqref="A152">
    <cfRule type="expression" priority="527" dxfId="1749" stopIfTrue="1">
      <formula>NA()</formula>
    </cfRule>
    <cfRule type="expression" priority="528" dxfId="1750" stopIfTrue="1">
      <formula>"#REF!&lt;&gt;"""""</formula>
    </cfRule>
    <cfRule type="expression" priority="529" dxfId="1751" stopIfTrue="1">
      <formula>NA()</formula>
    </cfRule>
  </conditionalFormatting>
  <conditionalFormatting sqref="A152">
    <cfRule type="expression" priority="525" dxfId="1749" stopIfTrue="1">
      <formula>NA()</formula>
    </cfRule>
    <cfRule type="expression" priority="526" dxfId="1750" stopIfTrue="1">
      <formula>NA()</formula>
    </cfRule>
  </conditionalFormatting>
  <conditionalFormatting sqref="A152">
    <cfRule type="expression" priority="522" dxfId="1749" stopIfTrue="1">
      <formula>$G152=""</formula>
    </cfRule>
    <cfRule type="expression" priority="523" dxfId="1750" stopIfTrue="1">
      <formula>#REF!&lt;&gt;""</formula>
    </cfRule>
    <cfRule type="expression" priority="524" dxfId="1751" stopIfTrue="1">
      <formula>AND($H152="",$G152&lt;&gt;"")</formula>
    </cfRule>
  </conditionalFormatting>
  <conditionalFormatting sqref="A152">
    <cfRule type="expression" priority="519" dxfId="1749" stopIfTrue="1">
      <formula>$G152=""</formula>
    </cfRule>
    <cfRule type="expression" priority="520" dxfId="1750" stopIfTrue="1">
      <formula>#REF!&lt;&gt;""</formula>
    </cfRule>
    <cfRule type="expression" priority="521" dxfId="1751" stopIfTrue="1">
      <formula>AND($H152="",$G152&lt;&gt;"")</formula>
    </cfRule>
  </conditionalFormatting>
  <conditionalFormatting sqref="A152">
    <cfRule type="expression" priority="517" dxfId="1749" stopIfTrue="1">
      <formula>NA()</formula>
    </cfRule>
    <cfRule type="expression" priority="518" dxfId="1750" stopIfTrue="1">
      <formula>NA()</formula>
    </cfRule>
  </conditionalFormatting>
  <conditionalFormatting sqref="A152">
    <cfRule type="expression" priority="515" dxfId="1749" stopIfTrue="1">
      <formula>NA()</formula>
    </cfRule>
    <cfRule type="expression" priority="516" dxfId="1750" stopIfTrue="1">
      <formula>NA()</formula>
    </cfRule>
  </conditionalFormatting>
  <conditionalFormatting sqref="A152">
    <cfRule type="expression" priority="512" dxfId="1749" stopIfTrue="1">
      <formula>$G152=""</formula>
    </cfRule>
    <cfRule type="expression" priority="513" dxfId="1750" stopIfTrue="1">
      <formula>#REF!&lt;&gt;""</formula>
    </cfRule>
    <cfRule type="expression" priority="514" dxfId="1751" stopIfTrue="1">
      <formula>AND($H152="",$G152&lt;&gt;"")</formula>
    </cfRule>
  </conditionalFormatting>
  <conditionalFormatting sqref="A152">
    <cfRule type="expression" priority="510" dxfId="1749" stopIfTrue="1">
      <formula>NA()</formula>
    </cfRule>
    <cfRule type="expression" priority="511" dxfId="1750" stopIfTrue="1">
      <formula>NA()</formula>
    </cfRule>
  </conditionalFormatting>
  <conditionalFormatting sqref="A152">
    <cfRule type="expression" priority="508" dxfId="1749" stopIfTrue="1">
      <formula>NA()</formula>
    </cfRule>
    <cfRule type="expression" priority="509" dxfId="1750" stopIfTrue="1">
      <formula>NA()</formula>
    </cfRule>
  </conditionalFormatting>
  <conditionalFormatting sqref="A152">
    <cfRule type="expression" priority="505" dxfId="1749" stopIfTrue="1">
      <formula>NA()</formula>
    </cfRule>
    <cfRule type="expression" priority="506" dxfId="1750" stopIfTrue="1">
      <formula>"#REF!&lt;&gt;"""""</formula>
    </cfRule>
    <cfRule type="expression" priority="507" dxfId="1751" stopIfTrue="1">
      <formula>NA()</formula>
    </cfRule>
  </conditionalFormatting>
  <conditionalFormatting sqref="A152">
    <cfRule type="expression" priority="503" dxfId="1749" stopIfTrue="1">
      <formula>NA()</formula>
    </cfRule>
    <cfRule type="expression" priority="504" dxfId="1750" stopIfTrue="1">
      <formula>NA()</formula>
    </cfRule>
  </conditionalFormatting>
  <conditionalFormatting sqref="A152">
    <cfRule type="expression" priority="500" dxfId="1749" stopIfTrue="1">
      <formula>$G152=""</formula>
    </cfRule>
    <cfRule type="expression" priority="501" dxfId="1750" stopIfTrue="1">
      <formula>#REF!&lt;&gt;""</formula>
    </cfRule>
    <cfRule type="expression" priority="502" dxfId="1751" stopIfTrue="1">
      <formula>AND($H152="",$G152&lt;&gt;"")</formula>
    </cfRule>
  </conditionalFormatting>
  <conditionalFormatting sqref="A152">
    <cfRule type="expression" priority="497" dxfId="1749" stopIfTrue="1">
      <formula>$G152=""</formula>
    </cfRule>
    <cfRule type="expression" priority="498" dxfId="1750" stopIfTrue="1">
      <formula>#REF!&lt;&gt;""</formula>
    </cfRule>
    <cfRule type="expression" priority="499" dxfId="1751" stopIfTrue="1">
      <formula>AND($H152="",$G152&lt;&gt;"")</formula>
    </cfRule>
  </conditionalFormatting>
  <conditionalFormatting sqref="A152">
    <cfRule type="expression" priority="495" dxfId="1749" stopIfTrue="1">
      <formula>NA()</formula>
    </cfRule>
    <cfRule type="expression" priority="496" dxfId="1750" stopIfTrue="1">
      <formula>NA()</formula>
    </cfRule>
  </conditionalFormatting>
  <conditionalFormatting sqref="A152">
    <cfRule type="expression" priority="493" dxfId="1749" stopIfTrue="1">
      <formula>NA()</formula>
    </cfRule>
    <cfRule type="expression" priority="494" dxfId="1750" stopIfTrue="1">
      <formula>NA()</formula>
    </cfRule>
  </conditionalFormatting>
  <conditionalFormatting sqref="A152">
    <cfRule type="expression" priority="490" dxfId="1749" stopIfTrue="1">
      <formula>$G152=""</formula>
    </cfRule>
    <cfRule type="expression" priority="491" dxfId="1750" stopIfTrue="1">
      <formula>#REF!&lt;&gt;""</formula>
    </cfRule>
    <cfRule type="expression" priority="492" dxfId="1751" stopIfTrue="1">
      <formula>AND($H152="",$G152&lt;&gt;"")</formula>
    </cfRule>
  </conditionalFormatting>
  <conditionalFormatting sqref="A152">
    <cfRule type="expression" priority="488" dxfId="1749" stopIfTrue="1">
      <formula>NA()</formula>
    </cfRule>
    <cfRule type="expression" priority="489" dxfId="1750" stopIfTrue="1">
      <formula>NA()</formula>
    </cfRule>
  </conditionalFormatting>
  <conditionalFormatting sqref="A152">
    <cfRule type="expression" priority="486" dxfId="1749" stopIfTrue="1">
      <formula>NA()</formula>
    </cfRule>
    <cfRule type="expression" priority="487" dxfId="1750" stopIfTrue="1">
      <formula>NA()</formula>
    </cfRule>
  </conditionalFormatting>
  <conditionalFormatting sqref="A152">
    <cfRule type="expression" priority="484" dxfId="1749" stopIfTrue="1">
      <formula>NA()</formula>
    </cfRule>
    <cfRule type="expression" priority="485" dxfId="1750" stopIfTrue="1">
      <formula>NA()</formula>
    </cfRule>
  </conditionalFormatting>
  <conditionalFormatting sqref="A152">
    <cfRule type="expression" priority="482" dxfId="1749" stopIfTrue="1">
      <formula>NA()</formula>
    </cfRule>
    <cfRule type="expression" priority="483" dxfId="1750" stopIfTrue="1">
      <formula>NA()</formula>
    </cfRule>
  </conditionalFormatting>
  <conditionalFormatting sqref="A152">
    <cfRule type="expression" priority="479" dxfId="1749" stopIfTrue="1">
      <formula>$G152=""</formula>
    </cfRule>
    <cfRule type="expression" priority="480" dxfId="1750" stopIfTrue="1">
      <formula>#REF!&lt;&gt;""</formula>
    </cfRule>
    <cfRule type="expression" priority="481" dxfId="1751" stopIfTrue="1">
      <formula>AND($H152="",$G152&lt;&gt;"")</formula>
    </cfRule>
  </conditionalFormatting>
  <conditionalFormatting sqref="A153:G153">
    <cfRule type="expression" priority="476" dxfId="1749" stopIfTrue="1">
      <formula>NA()</formula>
    </cfRule>
    <cfRule type="expression" priority="477" dxfId="1750" stopIfTrue="1">
      <formula>"#REF!&lt;&gt;"""""</formula>
    </cfRule>
    <cfRule type="expression" priority="478" dxfId="1751" stopIfTrue="1">
      <formula>NA()</formula>
    </cfRule>
  </conditionalFormatting>
  <conditionalFormatting sqref="A153">
    <cfRule type="expression" priority="474" dxfId="1749" stopIfTrue="1">
      <formula>NA()</formula>
    </cfRule>
    <cfRule type="expression" priority="475" dxfId="1750" stopIfTrue="1">
      <formula>NA()</formula>
    </cfRule>
  </conditionalFormatting>
  <conditionalFormatting sqref="A153">
    <cfRule type="expression" priority="471" dxfId="1749" stopIfTrue="1">
      <formula>$G153=""</formula>
    </cfRule>
    <cfRule type="expression" priority="472" dxfId="1750" stopIfTrue="1">
      <formula>#REF!&lt;&gt;""</formula>
    </cfRule>
    <cfRule type="expression" priority="473" dxfId="1751" stopIfTrue="1">
      <formula>AND($H153="",$G153&lt;&gt;"")</formula>
    </cfRule>
  </conditionalFormatting>
  <conditionalFormatting sqref="A153">
    <cfRule type="expression" priority="468" dxfId="1749" stopIfTrue="1">
      <formula>NA()</formula>
    </cfRule>
    <cfRule type="expression" priority="469" dxfId="1750" stopIfTrue="1">
      <formula>"#REF!&lt;&gt;"""""</formula>
    </cfRule>
    <cfRule type="expression" priority="470" dxfId="1751" stopIfTrue="1">
      <formula>NA()</formula>
    </cfRule>
  </conditionalFormatting>
  <conditionalFormatting sqref="A153">
    <cfRule type="expression" priority="466" dxfId="1749" stopIfTrue="1">
      <formula>NA()</formula>
    </cfRule>
    <cfRule type="expression" priority="467" dxfId="1750" stopIfTrue="1">
      <formula>NA()</formula>
    </cfRule>
  </conditionalFormatting>
  <conditionalFormatting sqref="A153">
    <cfRule type="expression" priority="463" dxfId="1749" stopIfTrue="1">
      <formula>$G153=""</formula>
    </cfRule>
    <cfRule type="expression" priority="464" dxfId="1750" stopIfTrue="1">
      <formula>#REF!&lt;&gt;""</formula>
    </cfRule>
    <cfRule type="expression" priority="465" dxfId="1751" stopIfTrue="1">
      <formula>AND($H153="",$G153&lt;&gt;"")</formula>
    </cfRule>
  </conditionalFormatting>
  <conditionalFormatting sqref="A154:G154">
    <cfRule type="expression" priority="460" dxfId="1749" stopIfTrue="1">
      <formula>NA()</formula>
    </cfRule>
    <cfRule type="expression" priority="461" dxfId="1750" stopIfTrue="1">
      <formula>"#REF!&lt;&gt;"""""</formula>
    </cfRule>
    <cfRule type="expression" priority="462" dxfId="1751" stopIfTrue="1">
      <formula>NA()</formula>
    </cfRule>
  </conditionalFormatting>
  <conditionalFormatting sqref="A154">
    <cfRule type="expression" priority="457" dxfId="1749" stopIfTrue="1">
      <formula>NA()</formula>
    </cfRule>
    <cfRule type="expression" priority="458" dxfId="1750" stopIfTrue="1">
      <formula>"#REF!&lt;&gt;"""""</formula>
    </cfRule>
    <cfRule type="expression" priority="459" dxfId="1751" stopIfTrue="1">
      <formula>NA()</formula>
    </cfRule>
  </conditionalFormatting>
  <conditionalFormatting sqref="A161:G161">
    <cfRule type="expression" priority="454" dxfId="1749" stopIfTrue="1">
      <formula>NA()</formula>
    </cfRule>
    <cfRule type="expression" priority="455" dxfId="1750" stopIfTrue="1">
      <formula>"#REF!&lt;&gt;"""""</formula>
    </cfRule>
    <cfRule type="expression" priority="456" dxfId="1751" stopIfTrue="1">
      <formula>NA()</formula>
    </cfRule>
  </conditionalFormatting>
  <conditionalFormatting sqref="A161">
    <cfRule type="expression" priority="451" dxfId="1749" stopIfTrue="1">
      <formula>NA()</formula>
    </cfRule>
    <cfRule type="expression" priority="452" dxfId="1750" stopIfTrue="1">
      <formula>"#REF!&lt;&gt;"""""</formula>
    </cfRule>
    <cfRule type="expression" priority="453" dxfId="1751" stopIfTrue="1">
      <formula>NA()</formula>
    </cfRule>
  </conditionalFormatting>
  <conditionalFormatting sqref="A164:G164">
    <cfRule type="expression" priority="448" dxfId="1749" stopIfTrue="1">
      <formula>NA()</formula>
    </cfRule>
    <cfRule type="expression" priority="449" dxfId="1750" stopIfTrue="1">
      <formula>"#REF!&lt;&gt;"""""</formula>
    </cfRule>
    <cfRule type="expression" priority="450" dxfId="1751" stopIfTrue="1">
      <formula>NA()</formula>
    </cfRule>
  </conditionalFormatting>
  <conditionalFormatting sqref="A164">
    <cfRule type="expression" priority="445" dxfId="1749" stopIfTrue="1">
      <formula>NA()</formula>
    </cfRule>
    <cfRule type="expression" priority="446" dxfId="1750" stopIfTrue="1">
      <formula>"#REF!&lt;&gt;"""""</formula>
    </cfRule>
    <cfRule type="expression" priority="447" dxfId="1751" stopIfTrue="1">
      <formula>NA()</formula>
    </cfRule>
  </conditionalFormatting>
  <conditionalFormatting sqref="A193:B193">
    <cfRule type="expression" priority="442" dxfId="1749" stopIfTrue="1">
      <formula>NA()</formula>
    </cfRule>
    <cfRule type="expression" priority="443" dxfId="1750" stopIfTrue="1">
      <formula>"#REF!&lt;&gt;"""""</formula>
    </cfRule>
    <cfRule type="expression" priority="444" dxfId="1751" stopIfTrue="1">
      <formula>NA()</formula>
    </cfRule>
  </conditionalFormatting>
  <conditionalFormatting sqref="A193">
    <cfRule type="expression" priority="440" dxfId="1749" stopIfTrue="1">
      <formula>NA()</formula>
    </cfRule>
    <cfRule type="expression" priority="441" dxfId="1750" stopIfTrue="1">
      <formula>NA()</formula>
    </cfRule>
  </conditionalFormatting>
  <conditionalFormatting sqref="A193">
    <cfRule type="expression" priority="437" dxfId="1749" stopIfTrue="1">
      <formula>$G193=""</formula>
    </cfRule>
    <cfRule type="expression" priority="438" dxfId="1750" stopIfTrue="1">
      <formula>#REF!&lt;&gt;""</formula>
    </cfRule>
    <cfRule type="expression" priority="439" dxfId="1751" stopIfTrue="1">
      <formula>AND($H193="",$G193&lt;&gt;"")</formula>
    </cfRule>
  </conditionalFormatting>
  <conditionalFormatting sqref="A193">
    <cfRule type="expression" priority="434" dxfId="1749" stopIfTrue="1">
      <formula>NA()</formula>
    </cfRule>
    <cfRule type="expression" priority="435" dxfId="1750" stopIfTrue="1">
      <formula>"#REF!&lt;&gt;"""""</formula>
    </cfRule>
    <cfRule type="expression" priority="436" dxfId="1751" stopIfTrue="1">
      <formula>NA()</formula>
    </cfRule>
  </conditionalFormatting>
  <conditionalFormatting sqref="A193">
    <cfRule type="expression" priority="432" dxfId="1749" stopIfTrue="1">
      <formula>NA()</formula>
    </cfRule>
    <cfRule type="expression" priority="433" dxfId="1750" stopIfTrue="1">
      <formula>NA()</formula>
    </cfRule>
  </conditionalFormatting>
  <conditionalFormatting sqref="A193">
    <cfRule type="expression" priority="429" dxfId="1749" stopIfTrue="1">
      <formula>$G193=""</formula>
    </cfRule>
    <cfRule type="expression" priority="430" dxfId="1750" stopIfTrue="1">
      <formula>#REF!&lt;&gt;""</formula>
    </cfRule>
    <cfRule type="expression" priority="431" dxfId="1751" stopIfTrue="1">
      <formula>AND($H193="",$G193&lt;&gt;"")</formula>
    </cfRule>
  </conditionalFormatting>
  <conditionalFormatting sqref="A193">
    <cfRule type="expression" priority="426" dxfId="1749" stopIfTrue="1">
      <formula>$G193=""</formula>
    </cfRule>
    <cfRule type="expression" priority="427" dxfId="1750" stopIfTrue="1">
      <formula>#REF!&lt;&gt;""</formula>
    </cfRule>
    <cfRule type="expression" priority="428" dxfId="1751" stopIfTrue="1">
      <formula>AND($H193="",$G193&lt;&gt;"")</formula>
    </cfRule>
  </conditionalFormatting>
  <conditionalFormatting sqref="A193">
    <cfRule type="expression" priority="424" dxfId="1749" stopIfTrue="1">
      <formula>NA()</formula>
    </cfRule>
    <cfRule type="expression" priority="425" dxfId="1750" stopIfTrue="1">
      <formula>NA()</formula>
    </cfRule>
  </conditionalFormatting>
  <conditionalFormatting sqref="A193">
    <cfRule type="expression" priority="422" dxfId="1749" stopIfTrue="1">
      <formula>NA()</formula>
    </cfRule>
    <cfRule type="expression" priority="423" dxfId="1750" stopIfTrue="1">
      <formula>NA()</formula>
    </cfRule>
  </conditionalFormatting>
  <conditionalFormatting sqref="A193">
    <cfRule type="expression" priority="419" dxfId="1749" stopIfTrue="1">
      <formula>$G193=""</formula>
    </cfRule>
    <cfRule type="expression" priority="420" dxfId="1750" stopIfTrue="1">
      <formula>#REF!&lt;&gt;""</formula>
    </cfRule>
    <cfRule type="expression" priority="421" dxfId="1751" stopIfTrue="1">
      <formula>AND($H193="",$G193&lt;&gt;"")</formula>
    </cfRule>
  </conditionalFormatting>
  <conditionalFormatting sqref="A193">
    <cfRule type="expression" priority="417" dxfId="1749" stopIfTrue="1">
      <formula>NA()</formula>
    </cfRule>
    <cfRule type="expression" priority="418" dxfId="1750" stopIfTrue="1">
      <formula>NA()</formula>
    </cfRule>
  </conditionalFormatting>
  <conditionalFormatting sqref="A193">
    <cfRule type="expression" priority="415" dxfId="1749" stopIfTrue="1">
      <formula>NA()</formula>
    </cfRule>
    <cfRule type="expression" priority="416" dxfId="1750" stopIfTrue="1">
      <formula>NA()</formula>
    </cfRule>
  </conditionalFormatting>
  <conditionalFormatting sqref="A194:B194">
    <cfRule type="expression" priority="412" dxfId="1749" stopIfTrue="1">
      <formula>NA()</formula>
    </cfRule>
    <cfRule type="expression" priority="413" dxfId="1750" stopIfTrue="1">
      <formula>"#REF!&lt;&gt;"""""</formula>
    </cfRule>
    <cfRule type="expression" priority="414" dxfId="1751" stopIfTrue="1">
      <formula>NA()</formula>
    </cfRule>
  </conditionalFormatting>
  <conditionalFormatting sqref="A194">
    <cfRule type="expression" priority="410" dxfId="1749" stopIfTrue="1">
      <formula>NA()</formula>
    </cfRule>
    <cfRule type="expression" priority="411" dxfId="1750" stopIfTrue="1">
      <formula>NA()</formula>
    </cfRule>
  </conditionalFormatting>
  <conditionalFormatting sqref="A194">
    <cfRule type="expression" priority="407" dxfId="1749" stopIfTrue="1">
      <formula>$G194=""</formula>
    </cfRule>
    <cfRule type="expression" priority="408" dxfId="1750" stopIfTrue="1">
      <formula>#REF!&lt;&gt;""</formula>
    </cfRule>
    <cfRule type="expression" priority="409" dxfId="1751" stopIfTrue="1">
      <formula>AND($H194="",$G194&lt;&gt;"")</formula>
    </cfRule>
  </conditionalFormatting>
  <conditionalFormatting sqref="A194">
    <cfRule type="expression" priority="404" dxfId="1749" stopIfTrue="1">
      <formula>NA()</formula>
    </cfRule>
    <cfRule type="expression" priority="405" dxfId="1750" stopIfTrue="1">
      <formula>"#REF!&lt;&gt;"""""</formula>
    </cfRule>
    <cfRule type="expression" priority="406" dxfId="1751" stopIfTrue="1">
      <formula>NA()</formula>
    </cfRule>
  </conditionalFormatting>
  <conditionalFormatting sqref="A194">
    <cfRule type="expression" priority="402" dxfId="1749" stopIfTrue="1">
      <formula>NA()</formula>
    </cfRule>
    <cfRule type="expression" priority="403" dxfId="1750" stopIfTrue="1">
      <formula>NA()</formula>
    </cfRule>
  </conditionalFormatting>
  <conditionalFormatting sqref="A194">
    <cfRule type="expression" priority="399" dxfId="1749" stopIfTrue="1">
      <formula>$G194=""</formula>
    </cfRule>
    <cfRule type="expression" priority="400" dxfId="1750" stopIfTrue="1">
      <formula>#REF!&lt;&gt;""</formula>
    </cfRule>
    <cfRule type="expression" priority="401" dxfId="1751" stopIfTrue="1">
      <formula>AND($H194="",$G194&lt;&gt;"")</formula>
    </cfRule>
  </conditionalFormatting>
  <conditionalFormatting sqref="A194">
    <cfRule type="expression" priority="396" dxfId="1749" stopIfTrue="1">
      <formula>$G194=""</formula>
    </cfRule>
    <cfRule type="expression" priority="397" dxfId="1750" stopIfTrue="1">
      <formula>#REF!&lt;&gt;""</formula>
    </cfRule>
    <cfRule type="expression" priority="398" dxfId="1751" stopIfTrue="1">
      <formula>AND($H194="",$G194&lt;&gt;"")</formula>
    </cfRule>
  </conditionalFormatting>
  <conditionalFormatting sqref="A194">
    <cfRule type="expression" priority="394" dxfId="1749" stopIfTrue="1">
      <formula>NA()</formula>
    </cfRule>
    <cfRule type="expression" priority="395" dxfId="1750" stopIfTrue="1">
      <formula>NA()</formula>
    </cfRule>
  </conditionalFormatting>
  <conditionalFormatting sqref="A194">
    <cfRule type="expression" priority="392" dxfId="1749" stopIfTrue="1">
      <formula>NA()</formula>
    </cfRule>
    <cfRule type="expression" priority="393" dxfId="1750" stopIfTrue="1">
      <formula>NA()</formula>
    </cfRule>
  </conditionalFormatting>
  <conditionalFormatting sqref="A194">
    <cfRule type="expression" priority="389" dxfId="1749" stopIfTrue="1">
      <formula>$G194=""</formula>
    </cfRule>
    <cfRule type="expression" priority="390" dxfId="1750" stopIfTrue="1">
      <formula>#REF!&lt;&gt;""</formula>
    </cfRule>
    <cfRule type="expression" priority="391" dxfId="1751" stopIfTrue="1">
      <formula>AND($H194="",$G194&lt;&gt;"")</formula>
    </cfRule>
  </conditionalFormatting>
  <conditionalFormatting sqref="A194">
    <cfRule type="expression" priority="387" dxfId="1749" stopIfTrue="1">
      <formula>NA()</formula>
    </cfRule>
    <cfRule type="expression" priority="388" dxfId="1750" stopIfTrue="1">
      <formula>NA()</formula>
    </cfRule>
  </conditionalFormatting>
  <conditionalFormatting sqref="A194">
    <cfRule type="expression" priority="385" dxfId="1749" stopIfTrue="1">
      <formula>NA()</formula>
    </cfRule>
    <cfRule type="expression" priority="386" dxfId="1750" stopIfTrue="1">
      <formula>NA()</formula>
    </cfRule>
  </conditionalFormatting>
  <conditionalFormatting sqref="A194">
    <cfRule type="expression" priority="383" dxfId="1749" stopIfTrue="1">
      <formula>NA()</formula>
    </cfRule>
    <cfRule type="expression" priority="384" dxfId="1750" stopIfTrue="1">
      <formula>NA()</formula>
    </cfRule>
  </conditionalFormatting>
  <conditionalFormatting sqref="A194">
    <cfRule type="expression" priority="381" dxfId="1749" stopIfTrue="1">
      <formula>NA()</formula>
    </cfRule>
    <cfRule type="expression" priority="382" dxfId="1750" stopIfTrue="1">
      <formula>NA()</formula>
    </cfRule>
  </conditionalFormatting>
  <conditionalFormatting sqref="A194">
    <cfRule type="expression" priority="378" dxfId="1749" stopIfTrue="1">
      <formula>$G194=""</formula>
    </cfRule>
    <cfRule type="expression" priority="379" dxfId="1750" stopIfTrue="1">
      <formula>#REF!&lt;&gt;""</formula>
    </cfRule>
    <cfRule type="expression" priority="380" dxfId="1751" stopIfTrue="1">
      <formula>AND($H194="",$G194&lt;&gt;"")</formula>
    </cfRule>
  </conditionalFormatting>
  <conditionalFormatting sqref="B195">
    <cfRule type="expression" priority="375" dxfId="1749" stopIfTrue="1">
      <formula>NA()</formula>
    </cfRule>
    <cfRule type="expression" priority="376" dxfId="1750" stopIfTrue="1">
      <formula>"#REF!&lt;&gt;"""""</formula>
    </cfRule>
    <cfRule type="expression" priority="377" dxfId="1751" stopIfTrue="1">
      <formula>NA()</formula>
    </cfRule>
  </conditionalFormatting>
  <conditionalFormatting sqref="A195">
    <cfRule type="expression" priority="372" dxfId="1749" stopIfTrue="1">
      <formula>$G195=""</formula>
    </cfRule>
    <cfRule type="expression" priority="373" dxfId="1750" stopIfTrue="1">
      <formula>#REF!&lt;&gt;""</formula>
    </cfRule>
    <cfRule type="expression" priority="374" dxfId="1751" stopIfTrue="1">
      <formula>AND($H195="",$G195&lt;&gt;"")</formula>
    </cfRule>
  </conditionalFormatting>
  <conditionalFormatting sqref="A195">
    <cfRule type="expression" priority="369" dxfId="1749" stopIfTrue="1">
      <formula>$G195=""</formula>
    </cfRule>
    <cfRule type="expression" priority="370" dxfId="1750" stopIfTrue="1">
      <formula>#REF!&lt;&gt;""</formula>
    </cfRule>
    <cfRule type="expression" priority="371" dxfId="1751" stopIfTrue="1">
      <formula>AND($H195="",$G195&lt;&gt;"")</formula>
    </cfRule>
  </conditionalFormatting>
  <conditionalFormatting sqref="B196">
    <cfRule type="expression" priority="366" dxfId="1749" stopIfTrue="1">
      <formula>NA()</formula>
    </cfRule>
    <cfRule type="expression" priority="367" dxfId="1750" stopIfTrue="1">
      <formula>"#REF!&lt;&gt;"""""</formula>
    </cfRule>
    <cfRule type="expression" priority="368" dxfId="1751" stopIfTrue="1">
      <formula>NA()</formula>
    </cfRule>
  </conditionalFormatting>
  <conditionalFormatting sqref="A196">
    <cfRule type="expression" priority="363" dxfId="1749" stopIfTrue="1">
      <formula>$G196=""</formula>
    </cfRule>
    <cfRule type="expression" priority="364" dxfId="1750" stopIfTrue="1">
      <formula>#REF!&lt;&gt;""</formula>
    </cfRule>
    <cfRule type="expression" priority="365" dxfId="1751" stopIfTrue="1">
      <formula>AND($H196="",$G196&lt;&gt;"")</formula>
    </cfRule>
  </conditionalFormatting>
  <conditionalFormatting sqref="A196">
    <cfRule type="expression" priority="360" dxfId="1749" stopIfTrue="1">
      <formula>$G196=""</formula>
    </cfRule>
    <cfRule type="expression" priority="361" dxfId="1750" stopIfTrue="1">
      <formula>#REF!&lt;&gt;""</formula>
    </cfRule>
    <cfRule type="expression" priority="362" dxfId="1751" stopIfTrue="1">
      <formula>AND($H196="",$G196&lt;&gt;"")</formula>
    </cfRule>
  </conditionalFormatting>
  <conditionalFormatting sqref="A201">
    <cfRule type="expression" priority="357" dxfId="1749" stopIfTrue="1">
      <formula>NA()</formula>
    </cfRule>
    <cfRule type="expression" priority="358" dxfId="1750" stopIfTrue="1">
      <formula>"#REF!&lt;&gt;"""""</formula>
    </cfRule>
    <cfRule type="expression" priority="359" dxfId="1751" stopIfTrue="1">
      <formula>NA()</formula>
    </cfRule>
  </conditionalFormatting>
  <conditionalFormatting sqref="A201">
    <cfRule type="expression" priority="355" dxfId="1749" stopIfTrue="1">
      <formula>NA()</formula>
    </cfRule>
    <cfRule type="expression" priority="356" dxfId="1750" stopIfTrue="1">
      <formula>NA()</formula>
    </cfRule>
  </conditionalFormatting>
  <conditionalFormatting sqref="A201">
    <cfRule type="expression" priority="352" dxfId="1749" stopIfTrue="1">
      <formula>$G201=""</formula>
    </cfRule>
    <cfRule type="expression" priority="353" dxfId="1750" stopIfTrue="1">
      <formula>#REF!&lt;&gt;""</formula>
    </cfRule>
    <cfRule type="expression" priority="354" dxfId="1751" stopIfTrue="1">
      <formula>AND($H201="",$G201&lt;&gt;"")</formula>
    </cfRule>
  </conditionalFormatting>
  <conditionalFormatting sqref="A201">
    <cfRule type="expression" priority="349" dxfId="1749" stopIfTrue="1">
      <formula>$G201=""</formula>
    </cfRule>
    <cfRule type="expression" priority="350" dxfId="1750" stopIfTrue="1">
      <formula>#REF!&lt;&gt;""</formula>
    </cfRule>
    <cfRule type="expression" priority="351" dxfId="1751" stopIfTrue="1">
      <formula>AND($H201="",$G201&lt;&gt;"")</formula>
    </cfRule>
  </conditionalFormatting>
  <conditionalFormatting sqref="A201">
    <cfRule type="expression" priority="347" dxfId="1749" stopIfTrue="1">
      <formula>NA()</formula>
    </cfRule>
    <cfRule type="expression" priority="348" dxfId="1750" stopIfTrue="1">
      <formula>NA()</formula>
    </cfRule>
  </conditionalFormatting>
  <conditionalFormatting sqref="A201">
    <cfRule type="expression" priority="345" dxfId="1749" stopIfTrue="1">
      <formula>NA()</formula>
    </cfRule>
    <cfRule type="expression" priority="346" dxfId="1750" stopIfTrue="1">
      <formula>NA()</formula>
    </cfRule>
  </conditionalFormatting>
  <conditionalFormatting sqref="A201">
    <cfRule type="expression" priority="342" dxfId="1749" stopIfTrue="1">
      <formula>$G201=""</formula>
    </cfRule>
    <cfRule type="expression" priority="343" dxfId="1750" stopIfTrue="1">
      <formula>#REF!&lt;&gt;""</formula>
    </cfRule>
    <cfRule type="expression" priority="344" dxfId="1751" stopIfTrue="1">
      <formula>AND($H201="",$G201&lt;&gt;"")</formula>
    </cfRule>
  </conditionalFormatting>
  <conditionalFormatting sqref="A201">
    <cfRule type="expression" priority="340" dxfId="1749" stopIfTrue="1">
      <formula>NA()</formula>
    </cfRule>
    <cfRule type="expression" priority="341" dxfId="1750" stopIfTrue="1">
      <formula>NA()</formula>
    </cfRule>
  </conditionalFormatting>
  <conditionalFormatting sqref="A201">
    <cfRule type="expression" priority="338" dxfId="1749" stopIfTrue="1">
      <formula>NA()</formula>
    </cfRule>
    <cfRule type="expression" priority="339" dxfId="1750" stopIfTrue="1">
      <formula>NA()</formula>
    </cfRule>
  </conditionalFormatting>
  <conditionalFormatting sqref="A202">
    <cfRule type="expression" priority="335" dxfId="1749" stopIfTrue="1">
      <formula>NA()</formula>
    </cfRule>
    <cfRule type="expression" priority="336" dxfId="1750" stopIfTrue="1">
      <formula>"#REF!&lt;&gt;"""""</formula>
    </cfRule>
    <cfRule type="expression" priority="337" dxfId="1751" stopIfTrue="1">
      <formula>NA()</formula>
    </cfRule>
  </conditionalFormatting>
  <conditionalFormatting sqref="A202">
    <cfRule type="expression" priority="333" dxfId="1749" stopIfTrue="1">
      <formula>NA()</formula>
    </cfRule>
    <cfRule type="expression" priority="334" dxfId="1750" stopIfTrue="1">
      <formula>NA()</formula>
    </cfRule>
  </conditionalFormatting>
  <conditionalFormatting sqref="A202">
    <cfRule type="expression" priority="330" dxfId="1749" stopIfTrue="1">
      <formula>$G202=""</formula>
    </cfRule>
    <cfRule type="expression" priority="331" dxfId="1750" stopIfTrue="1">
      <formula>#REF!&lt;&gt;""</formula>
    </cfRule>
    <cfRule type="expression" priority="332" dxfId="1751" stopIfTrue="1">
      <formula>AND($H202="",$G202&lt;&gt;"")</formula>
    </cfRule>
  </conditionalFormatting>
  <conditionalFormatting sqref="A202">
    <cfRule type="expression" priority="327" dxfId="1749" stopIfTrue="1">
      <formula>$G202=""</formula>
    </cfRule>
    <cfRule type="expression" priority="328" dxfId="1750" stopIfTrue="1">
      <formula>#REF!&lt;&gt;""</formula>
    </cfRule>
    <cfRule type="expression" priority="329" dxfId="1751" stopIfTrue="1">
      <formula>AND($H202="",$G202&lt;&gt;"")</formula>
    </cfRule>
  </conditionalFormatting>
  <conditionalFormatting sqref="A202">
    <cfRule type="expression" priority="325" dxfId="1749" stopIfTrue="1">
      <formula>NA()</formula>
    </cfRule>
    <cfRule type="expression" priority="326" dxfId="1750" stopIfTrue="1">
      <formula>NA()</formula>
    </cfRule>
  </conditionalFormatting>
  <conditionalFormatting sqref="A202">
    <cfRule type="expression" priority="323" dxfId="1749" stopIfTrue="1">
      <formula>NA()</formula>
    </cfRule>
    <cfRule type="expression" priority="324" dxfId="1750" stopIfTrue="1">
      <formula>NA()</formula>
    </cfRule>
  </conditionalFormatting>
  <conditionalFormatting sqref="A202">
    <cfRule type="expression" priority="320" dxfId="1749" stopIfTrue="1">
      <formula>$G202=""</formula>
    </cfRule>
    <cfRule type="expression" priority="321" dxfId="1750" stopIfTrue="1">
      <formula>#REF!&lt;&gt;""</formula>
    </cfRule>
    <cfRule type="expression" priority="322" dxfId="1751" stopIfTrue="1">
      <formula>AND($H202="",$G202&lt;&gt;"")</formula>
    </cfRule>
  </conditionalFormatting>
  <conditionalFormatting sqref="A202">
    <cfRule type="expression" priority="318" dxfId="1749" stopIfTrue="1">
      <formula>NA()</formula>
    </cfRule>
    <cfRule type="expression" priority="319" dxfId="1750" stopIfTrue="1">
      <formula>NA()</formula>
    </cfRule>
  </conditionalFormatting>
  <conditionalFormatting sqref="A202">
    <cfRule type="expression" priority="316" dxfId="1749" stopIfTrue="1">
      <formula>NA()</formula>
    </cfRule>
    <cfRule type="expression" priority="317" dxfId="1750" stopIfTrue="1">
      <formula>NA()</formula>
    </cfRule>
  </conditionalFormatting>
  <conditionalFormatting sqref="A202">
    <cfRule type="expression" priority="314" dxfId="1749" stopIfTrue="1">
      <formula>NA()</formula>
    </cfRule>
    <cfRule type="expression" priority="315" dxfId="1750" stopIfTrue="1">
      <formula>NA()</formula>
    </cfRule>
  </conditionalFormatting>
  <conditionalFormatting sqref="A202">
    <cfRule type="expression" priority="312" dxfId="1749" stopIfTrue="1">
      <formula>NA()</formula>
    </cfRule>
    <cfRule type="expression" priority="313" dxfId="1750" stopIfTrue="1">
      <formula>NA()</formula>
    </cfRule>
  </conditionalFormatting>
  <conditionalFormatting sqref="A202">
    <cfRule type="expression" priority="309" dxfId="1749" stopIfTrue="1">
      <formula>$G202=""</formula>
    </cfRule>
    <cfRule type="expression" priority="310" dxfId="1750" stopIfTrue="1">
      <formula>#REF!&lt;&gt;""</formula>
    </cfRule>
    <cfRule type="expression" priority="311" dxfId="1751" stopIfTrue="1">
      <formula>AND($H202="",$G202&lt;&gt;"")</formula>
    </cfRule>
  </conditionalFormatting>
  <conditionalFormatting sqref="A42">
    <cfRule type="expression" priority="301" dxfId="1749" stopIfTrue="1">
      <formula>$G42=""</formula>
    </cfRule>
    <cfRule type="expression" priority="302" dxfId="1750" stopIfTrue="1">
      <formula>#REF!&lt;&gt;""</formula>
    </cfRule>
    <cfRule type="expression" priority="303" dxfId="1751" stopIfTrue="1">
      <formula>AND($H42="",$G42&lt;&gt;"")</formula>
    </cfRule>
  </conditionalFormatting>
  <conditionalFormatting sqref="A52">
    <cfRule type="expression" priority="295" dxfId="1749" stopIfTrue="1">
      <formula>$G52=""</formula>
    </cfRule>
    <cfRule type="expression" priority="296" dxfId="1750" stopIfTrue="1">
      <formula>#REF!&lt;&gt;""</formula>
    </cfRule>
    <cfRule type="expression" priority="297" dxfId="1751" stopIfTrue="1">
      <formula>AND($H52="",$G52&lt;&gt;"")</formula>
    </cfRule>
  </conditionalFormatting>
  <conditionalFormatting sqref="A60">
    <cfRule type="expression" priority="288" dxfId="1749" stopIfTrue="1">
      <formula>$G60=""</formula>
    </cfRule>
    <cfRule type="expression" priority="289" dxfId="1750" stopIfTrue="1">
      <formula>#REF!&lt;&gt;""</formula>
    </cfRule>
    <cfRule type="expression" priority="290" dxfId="1751" stopIfTrue="1">
      <formula>AND($H60="",$G60&lt;&gt;"")</formula>
    </cfRule>
  </conditionalFormatting>
  <conditionalFormatting sqref="A60">
    <cfRule type="expression" priority="281" dxfId="1749" stopIfTrue="1">
      <formula>$G60=""</formula>
    </cfRule>
    <cfRule type="expression" priority="282" dxfId="1750" stopIfTrue="1">
      <formula>#REF!&lt;&gt;""</formula>
    </cfRule>
    <cfRule type="expression" priority="283" dxfId="1751" stopIfTrue="1">
      <formula>AND($H60="",$G60&lt;&gt;"")</formula>
    </cfRule>
  </conditionalFormatting>
  <conditionalFormatting sqref="A60">
    <cfRule type="expression" priority="276" dxfId="1749" stopIfTrue="1">
      <formula>$G60=""</formula>
    </cfRule>
    <cfRule type="expression" priority="277" dxfId="1750" stopIfTrue="1">
      <formula>#REF!&lt;&gt;""</formula>
    </cfRule>
    <cfRule type="expression" priority="278" dxfId="1751" stopIfTrue="1">
      <formula>AND($H60="",$G60&lt;&gt;"")</formula>
    </cfRule>
  </conditionalFormatting>
  <conditionalFormatting sqref="A60">
    <cfRule type="expression" priority="269" dxfId="1749" stopIfTrue="1">
      <formula>$G60=""</formula>
    </cfRule>
    <cfRule type="expression" priority="270" dxfId="1750" stopIfTrue="1">
      <formula>#REF!&lt;&gt;""</formula>
    </cfRule>
    <cfRule type="expression" priority="271" dxfId="1751" stopIfTrue="1">
      <formula>AND($H60="",$G60&lt;&gt;"")</formula>
    </cfRule>
  </conditionalFormatting>
  <conditionalFormatting sqref="A60">
    <cfRule type="expression" priority="264" dxfId="1749" stopIfTrue="1">
      <formula>$G60=""</formula>
    </cfRule>
    <cfRule type="expression" priority="265" dxfId="1750" stopIfTrue="1">
      <formula>#REF!&lt;&gt;""</formula>
    </cfRule>
    <cfRule type="expression" priority="266" dxfId="1751" stopIfTrue="1">
      <formula>AND($H60="",$G60&lt;&gt;"")</formula>
    </cfRule>
  </conditionalFormatting>
  <conditionalFormatting sqref="A60">
    <cfRule type="expression" priority="259" dxfId="1749" stopIfTrue="1">
      <formula>$G60=""</formula>
    </cfRule>
    <cfRule type="expression" priority="260" dxfId="1750" stopIfTrue="1">
      <formula>#REF!&lt;&gt;""</formula>
    </cfRule>
    <cfRule type="expression" priority="261" dxfId="1751" stopIfTrue="1">
      <formula>AND($H60="",$G60&lt;&gt;"")</formula>
    </cfRule>
  </conditionalFormatting>
  <conditionalFormatting sqref="A68">
    <cfRule type="expression" priority="256" dxfId="1749" stopIfTrue="1">
      <formula>$G68=""</formula>
    </cfRule>
    <cfRule type="expression" priority="257" dxfId="1750" stopIfTrue="1">
      <formula>#REF!&lt;&gt;""</formula>
    </cfRule>
    <cfRule type="expression" priority="258" dxfId="1751" stopIfTrue="1">
      <formula>AND($H68="",$G68&lt;&gt;"")</formula>
    </cfRule>
  </conditionalFormatting>
  <conditionalFormatting sqref="A87">
    <cfRule type="expression" priority="250" dxfId="1749" stopIfTrue="1">
      <formula>$G87=""</formula>
    </cfRule>
    <cfRule type="expression" priority="251" dxfId="1750" stopIfTrue="1">
      <formula>#REF!&lt;&gt;""</formula>
    </cfRule>
    <cfRule type="expression" priority="252" dxfId="1751" stopIfTrue="1">
      <formula>AND($H87="",$G87&lt;&gt;"")</formula>
    </cfRule>
  </conditionalFormatting>
  <conditionalFormatting sqref="A87">
    <cfRule type="expression" priority="244" dxfId="1749" stopIfTrue="1">
      <formula>$G87=""</formula>
    </cfRule>
    <cfRule type="expression" priority="245" dxfId="1750" stopIfTrue="1">
      <formula>#REF!&lt;&gt;""</formula>
    </cfRule>
    <cfRule type="expression" priority="246" dxfId="1751" stopIfTrue="1">
      <formula>AND($H87="",$G87&lt;&gt;"")</formula>
    </cfRule>
  </conditionalFormatting>
  <conditionalFormatting sqref="A87">
    <cfRule type="expression" priority="237" dxfId="1749" stopIfTrue="1">
      <formula>$G87=""</formula>
    </cfRule>
    <cfRule type="expression" priority="238" dxfId="1750" stopIfTrue="1">
      <formula>#REF!&lt;&gt;""</formula>
    </cfRule>
    <cfRule type="expression" priority="239" dxfId="1751" stopIfTrue="1">
      <formula>AND($H87="",$G87&lt;&gt;"")</formula>
    </cfRule>
  </conditionalFormatting>
  <conditionalFormatting sqref="A87">
    <cfRule type="expression" priority="234" dxfId="1749" stopIfTrue="1">
      <formula>$G87=""</formula>
    </cfRule>
    <cfRule type="expression" priority="235" dxfId="1750" stopIfTrue="1">
      <formula>#REF!&lt;&gt;""</formula>
    </cfRule>
    <cfRule type="expression" priority="236" dxfId="1751" stopIfTrue="1">
      <formula>AND($H87="",$G87&lt;&gt;"")</formula>
    </cfRule>
  </conditionalFormatting>
  <conditionalFormatting sqref="A125">
    <cfRule type="expression" priority="231" dxfId="1749" stopIfTrue="1">
      <formula>$G125=""</formula>
    </cfRule>
    <cfRule type="expression" priority="232" dxfId="1750" stopIfTrue="1">
      <formula>#REF!&lt;&gt;""</formula>
    </cfRule>
    <cfRule type="expression" priority="233" dxfId="1751" stopIfTrue="1">
      <formula>AND($H125="",$G125&lt;&gt;"")</formula>
    </cfRule>
  </conditionalFormatting>
  <conditionalFormatting sqref="A125">
    <cfRule type="expression" priority="228" dxfId="1749" stopIfTrue="1">
      <formula>$G125=""</formula>
    </cfRule>
    <cfRule type="expression" priority="229" dxfId="1750" stopIfTrue="1">
      <formula>#REF!&lt;&gt;""</formula>
    </cfRule>
    <cfRule type="expression" priority="230" dxfId="1751" stopIfTrue="1">
      <formula>AND($H125="",$G125&lt;&gt;"")</formula>
    </cfRule>
  </conditionalFormatting>
  <conditionalFormatting sqref="A125">
    <cfRule type="expression" priority="225" dxfId="1749" stopIfTrue="1">
      <formula>$G125=""</formula>
    </cfRule>
    <cfRule type="expression" priority="226" dxfId="1750" stopIfTrue="1">
      <formula>#REF!&lt;&gt;""</formula>
    </cfRule>
    <cfRule type="expression" priority="227" dxfId="1751" stopIfTrue="1">
      <formula>AND($H125="",$G125&lt;&gt;"")</formula>
    </cfRule>
  </conditionalFormatting>
  <conditionalFormatting sqref="A125">
    <cfRule type="expression" priority="222" dxfId="1749" stopIfTrue="1">
      <formula>$G125=""</formula>
    </cfRule>
    <cfRule type="expression" priority="223" dxfId="1750" stopIfTrue="1">
      <formula>#REF!&lt;&gt;""</formula>
    </cfRule>
    <cfRule type="expression" priority="224" dxfId="1751" stopIfTrue="1">
      <formula>AND($H125="",$G125&lt;&gt;"")</formula>
    </cfRule>
  </conditionalFormatting>
  <conditionalFormatting sqref="A125">
    <cfRule type="expression" priority="219" dxfId="1749" stopIfTrue="1">
      <formula>$G125=""</formula>
    </cfRule>
    <cfRule type="expression" priority="220" dxfId="1750" stopIfTrue="1">
      <formula>#REF!&lt;&gt;""</formula>
    </cfRule>
    <cfRule type="expression" priority="221" dxfId="1751" stopIfTrue="1">
      <formula>AND($H125="",$G125&lt;&gt;"")</formula>
    </cfRule>
  </conditionalFormatting>
  <conditionalFormatting sqref="A125">
    <cfRule type="expression" priority="216" dxfId="1749" stopIfTrue="1">
      <formula>$G125=""</formula>
    </cfRule>
    <cfRule type="expression" priority="217" dxfId="1750" stopIfTrue="1">
      <formula>#REF!&lt;&gt;""</formula>
    </cfRule>
    <cfRule type="expression" priority="218" dxfId="1751" stopIfTrue="1">
      <formula>AND($H125="",$G125&lt;&gt;"")</formula>
    </cfRule>
  </conditionalFormatting>
  <conditionalFormatting sqref="A125">
    <cfRule type="expression" priority="213" dxfId="1749" stopIfTrue="1">
      <formula>$G125=""</formula>
    </cfRule>
    <cfRule type="expression" priority="214" dxfId="1750" stopIfTrue="1">
      <formula>#REF!&lt;&gt;""</formula>
    </cfRule>
    <cfRule type="expression" priority="215" dxfId="1751" stopIfTrue="1">
      <formula>AND($H125="",$G125&lt;&gt;"")</formula>
    </cfRule>
  </conditionalFormatting>
  <conditionalFormatting sqref="A203">
    <cfRule type="expression" priority="211" dxfId="1749" stopIfTrue="1">
      <formula>NA()</formula>
    </cfRule>
    <cfRule type="expression" priority="212" dxfId="1750" stopIfTrue="1">
      <formula>NA()</formula>
    </cfRule>
  </conditionalFormatting>
  <conditionalFormatting sqref="A203">
    <cfRule type="expression" priority="208" dxfId="1749" stopIfTrue="1">
      <formula>$G203=""</formula>
    </cfRule>
    <cfRule type="expression" priority="209" dxfId="1750" stopIfTrue="1">
      <formula>#REF!&lt;&gt;""</formula>
    </cfRule>
    <cfRule type="expression" priority="210" dxfId="1751" stopIfTrue="1">
      <formula>AND($H203="",$G203&lt;&gt;"")</formula>
    </cfRule>
  </conditionalFormatting>
  <conditionalFormatting sqref="A203">
    <cfRule type="expression" priority="205" dxfId="1749" stopIfTrue="1">
      <formula>$G203=""</formula>
    </cfRule>
    <cfRule type="expression" priority="206" dxfId="1750" stopIfTrue="1">
      <formula>#REF!&lt;&gt;""</formula>
    </cfRule>
    <cfRule type="expression" priority="207" dxfId="1751" stopIfTrue="1">
      <formula>AND($H203="",$G203&lt;&gt;"")</formula>
    </cfRule>
  </conditionalFormatting>
  <conditionalFormatting sqref="A203">
    <cfRule type="expression" priority="202" dxfId="1749" stopIfTrue="1">
      <formula>$G203=""</formula>
    </cfRule>
    <cfRule type="expression" priority="203" dxfId="1750" stopIfTrue="1">
      <formula>#REF!&lt;&gt;""</formula>
    </cfRule>
    <cfRule type="expression" priority="204" dxfId="1751" stopIfTrue="1">
      <formula>AND($H203="",$G203&lt;&gt;"")</formula>
    </cfRule>
  </conditionalFormatting>
  <conditionalFormatting sqref="A203">
    <cfRule type="expression" priority="199" dxfId="1749" stopIfTrue="1">
      <formula>$G203=""</formula>
    </cfRule>
    <cfRule type="expression" priority="200" dxfId="1750" stopIfTrue="1">
      <formula>#REF!&lt;&gt;""</formula>
    </cfRule>
    <cfRule type="expression" priority="201" dxfId="1751" stopIfTrue="1">
      <formula>AND($H203="",$G203&lt;&gt;"")</formula>
    </cfRule>
  </conditionalFormatting>
  <conditionalFormatting sqref="A203">
    <cfRule type="expression" priority="196" dxfId="1749" stopIfTrue="1">
      <formula>$G203=""</formula>
    </cfRule>
    <cfRule type="expression" priority="197" dxfId="1750" stopIfTrue="1">
      <formula>#REF!&lt;&gt;""</formula>
    </cfRule>
    <cfRule type="expression" priority="198" dxfId="1751" stopIfTrue="1">
      <formula>AND($H203="",$G203&lt;&gt;"")</formula>
    </cfRule>
  </conditionalFormatting>
  <conditionalFormatting sqref="A203">
    <cfRule type="expression" priority="193" dxfId="1749" stopIfTrue="1">
      <formula>$G203=""</formula>
    </cfRule>
    <cfRule type="expression" priority="194" dxfId="1750" stopIfTrue="1">
      <formula>#REF!&lt;&gt;""</formula>
    </cfRule>
    <cfRule type="expression" priority="195" dxfId="1751" stopIfTrue="1">
      <formula>AND($H203="",$G203&lt;&gt;"")</formula>
    </cfRule>
  </conditionalFormatting>
  <conditionalFormatting sqref="A203">
    <cfRule type="expression" priority="190" dxfId="1749" stopIfTrue="1">
      <formula>$G203=""</formula>
    </cfRule>
    <cfRule type="expression" priority="191" dxfId="1750" stopIfTrue="1">
      <formula>#REF!&lt;&gt;""</formula>
    </cfRule>
    <cfRule type="expression" priority="192" dxfId="1751" stopIfTrue="1">
      <formula>AND($H203="",$G203&lt;&gt;"")</formula>
    </cfRule>
  </conditionalFormatting>
  <conditionalFormatting sqref="A137:A138">
    <cfRule type="expression" priority="187" dxfId="1749" stopIfTrue="1">
      <formula>NA()</formula>
    </cfRule>
    <cfRule type="expression" priority="188" dxfId="1750" stopIfTrue="1">
      <formula>"#REF!&lt;&gt;"""""</formula>
    </cfRule>
    <cfRule type="expression" priority="189" dxfId="1751" stopIfTrue="1">
      <formula>NA()</formula>
    </cfRule>
  </conditionalFormatting>
  <conditionalFormatting sqref="A137:A138">
    <cfRule type="expression" priority="184" dxfId="1749" stopIfTrue="1">
      <formula>$G137=""</formula>
    </cfRule>
    <cfRule type="expression" priority="185" dxfId="1750" stopIfTrue="1">
      <formula>#REF!&lt;&gt;""</formula>
    </cfRule>
    <cfRule type="expression" priority="186" dxfId="1751" stopIfTrue="1">
      <formula>AND($H137="",$G137&lt;&gt;"")</formula>
    </cfRule>
  </conditionalFormatting>
  <conditionalFormatting sqref="A137:A138">
    <cfRule type="expression" priority="181" dxfId="1749" stopIfTrue="1">
      <formula>NA()</formula>
    </cfRule>
    <cfRule type="expression" priority="182" dxfId="1750" stopIfTrue="1">
      <formula>"#REF!&lt;&gt;"""""</formula>
    </cfRule>
    <cfRule type="expression" priority="183" dxfId="1751" stopIfTrue="1">
      <formula>NA()</formula>
    </cfRule>
  </conditionalFormatting>
  <conditionalFormatting sqref="A137:A138">
    <cfRule type="expression" priority="178" dxfId="1749" stopIfTrue="1">
      <formula>$G137=""</formula>
    </cfRule>
    <cfRule type="expression" priority="179" dxfId="1750" stopIfTrue="1">
      <formula>#REF!&lt;&gt;""</formula>
    </cfRule>
    <cfRule type="expression" priority="180" dxfId="1751" stopIfTrue="1">
      <formula>AND($H137="",$G137&lt;&gt;"")</formula>
    </cfRule>
  </conditionalFormatting>
  <conditionalFormatting sqref="A137">
    <cfRule type="expression" priority="175" dxfId="1749" stopIfTrue="1">
      <formula>NA()</formula>
    </cfRule>
    <cfRule type="expression" priority="176" dxfId="1750" stopIfTrue="1">
      <formula>"#REF!&lt;&gt;"""""</formula>
    </cfRule>
    <cfRule type="expression" priority="177" dxfId="1751" stopIfTrue="1">
      <formula>NA()</formula>
    </cfRule>
  </conditionalFormatting>
  <conditionalFormatting sqref="A137">
    <cfRule type="expression" priority="172" dxfId="1749" stopIfTrue="1">
      <formula>$G137=""</formula>
    </cfRule>
    <cfRule type="expression" priority="173" dxfId="1750" stopIfTrue="1">
      <formula>#REF!&lt;&gt;""</formula>
    </cfRule>
    <cfRule type="expression" priority="174" dxfId="1751" stopIfTrue="1">
      <formula>AND($H137="",$G137&lt;&gt;"")</formula>
    </cfRule>
  </conditionalFormatting>
  <conditionalFormatting sqref="A137:A138">
    <cfRule type="expression" priority="169" dxfId="1749" stopIfTrue="1">
      <formula>NA()</formula>
    </cfRule>
    <cfRule type="expression" priority="170" dxfId="1750" stopIfTrue="1">
      <formula>"#REF!&lt;&gt;"""""</formula>
    </cfRule>
    <cfRule type="expression" priority="171" dxfId="1751" stopIfTrue="1">
      <formula>NA()</formula>
    </cfRule>
  </conditionalFormatting>
  <conditionalFormatting sqref="A137:A138">
    <cfRule type="expression" priority="166" dxfId="1749" stopIfTrue="1">
      <formula>$G137=""</formula>
    </cfRule>
    <cfRule type="expression" priority="167" dxfId="1750" stopIfTrue="1">
      <formula>#REF!&lt;&gt;""</formula>
    </cfRule>
    <cfRule type="expression" priority="168" dxfId="1751" stopIfTrue="1">
      <formula>AND($H137="",$G137&lt;&gt;"")</formula>
    </cfRule>
  </conditionalFormatting>
  <conditionalFormatting sqref="A96">
    <cfRule type="expression" priority="163" dxfId="1749" stopIfTrue="1">
      <formula>NA()</formula>
    </cfRule>
    <cfRule type="expression" priority="164" dxfId="1750" stopIfTrue="1">
      <formula>"#REF!&lt;&gt;"""""</formula>
    </cfRule>
    <cfRule type="expression" priority="165" dxfId="1751" stopIfTrue="1">
      <formula>NA()</formula>
    </cfRule>
  </conditionalFormatting>
  <conditionalFormatting sqref="A96">
    <cfRule type="expression" priority="160" dxfId="1749" stopIfTrue="1">
      <formula>$G96=""</formula>
    </cfRule>
    <cfRule type="expression" priority="161" dxfId="1750" stopIfTrue="1">
      <formula>#REF!&lt;&gt;""</formula>
    </cfRule>
    <cfRule type="expression" priority="162" dxfId="1751" stopIfTrue="1">
      <formula>AND($H96="",$G96&lt;&gt;"")</formula>
    </cfRule>
  </conditionalFormatting>
  <conditionalFormatting sqref="A76:A77">
    <cfRule type="expression" priority="158" dxfId="1749" stopIfTrue="1">
      <formula>NA()</formula>
    </cfRule>
    <cfRule type="expression" priority="159" dxfId="1750" stopIfTrue="1">
      <formula>NA()</formula>
    </cfRule>
  </conditionalFormatting>
  <conditionalFormatting sqref="A176">
    <cfRule type="expression" priority="156" dxfId="1749" stopIfTrue="1">
      <formula>NA()</formula>
    </cfRule>
    <cfRule type="expression" priority="157" dxfId="1750" stopIfTrue="1">
      <formula>NA()</formula>
    </cfRule>
  </conditionalFormatting>
  <conditionalFormatting sqref="A176">
    <cfRule type="expression" priority="153" dxfId="1749" stopIfTrue="1">
      <formula>NA()</formula>
    </cfRule>
    <cfRule type="expression" priority="154" dxfId="1750" stopIfTrue="1">
      <formula>"#REF!&lt;&gt;"""""</formula>
    </cfRule>
    <cfRule type="expression" priority="155" dxfId="1751" stopIfTrue="1">
      <formula>NA()</formula>
    </cfRule>
  </conditionalFormatting>
  <conditionalFormatting sqref="A176">
    <cfRule type="expression" priority="151" dxfId="1749" stopIfTrue="1">
      <formula>NA()</formula>
    </cfRule>
    <cfRule type="expression" priority="152" dxfId="1750" stopIfTrue="1">
      <formula>NA()</formula>
    </cfRule>
  </conditionalFormatting>
  <conditionalFormatting sqref="A176">
    <cfRule type="expression" priority="148" dxfId="1749" stopIfTrue="1">
      <formula>$G176=""</formula>
    </cfRule>
    <cfRule type="expression" priority="149" dxfId="1750" stopIfTrue="1">
      <formula>#REF!&lt;&gt;""</formula>
    </cfRule>
    <cfRule type="expression" priority="150" dxfId="1751" stopIfTrue="1">
      <formula>AND($H176="",$G176&lt;&gt;"")</formula>
    </cfRule>
  </conditionalFormatting>
  <conditionalFormatting sqref="A176">
    <cfRule type="expression" priority="145" dxfId="1749" stopIfTrue="1">
      <formula>NA()</formula>
    </cfRule>
    <cfRule type="expression" priority="146" dxfId="1750" stopIfTrue="1">
      <formula>"#REF!&lt;&gt;"""""</formula>
    </cfRule>
    <cfRule type="expression" priority="147" dxfId="1751" stopIfTrue="1">
      <formula>NA()</formula>
    </cfRule>
  </conditionalFormatting>
  <conditionalFormatting sqref="A176">
    <cfRule type="expression" priority="143" dxfId="1749" stopIfTrue="1">
      <formula>NA()</formula>
    </cfRule>
    <cfRule type="expression" priority="144" dxfId="1750" stopIfTrue="1">
      <formula>NA()</formula>
    </cfRule>
  </conditionalFormatting>
  <conditionalFormatting sqref="A176">
    <cfRule type="expression" priority="140" dxfId="1749" stopIfTrue="1">
      <formula>$G176=""</formula>
    </cfRule>
    <cfRule type="expression" priority="141" dxfId="1750" stopIfTrue="1">
      <formula>#REF!&lt;&gt;""</formula>
    </cfRule>
    <cfRule type="expression" priority="142" dxfId="1751" stopIfTrue="1">
      <formula>AND($H176="",$G176&lt;&gt;"")</formula>
    </cfRule>
  </conditionalFormatting>
  <conditionalFormatting sqref="A176">
    <cfRule type="expression" priority="137" dxfId="1749" stopIfTrue="1">
      <formula>$G176=""</formula>
    </cfRule>
    <cfRule type="expression" priority="138" dxfId="1750" stopIfTrue="1">
      <formula>#REF!&lt;&gt;""</formula>
    </cfRule>
    <cfRule type="expression" priority="139" dxfId="1751" stopIfTrue="1">
      <formula>AND($H176="",$G176&lt;&gt;"")</formula>
    </cfRule>
  </conditionalFormatting>
  <conditionalFormatting sqref="A176">
    <cfRule type="expression" priority="135" dxfId="1749" stopIfTrue="1">
      <formula>NA()</formula>
    </cfRule>
    <cfRule type="expression" priority="136" dxfId="1750" stopIfTrue="1">
      <formula>NA()</formula>
    </cfRule>
  </conditionalFormatting>
  <conditionalFormatting sqref="A176">
    <cfRule type="expression" priority="133" dxfId="1749" stopIfTrue="1">
      <formula>NA()</formula>
    </cfRule>
    <cfRule type="expression" priority="134" dxfId="1750" stopIfTrue="1">
      <formula>NA()</formula>
    </cfRule>
  </conditionalFormatting>
  <conditionalFormatting sqref="A176">
    <cfRule type="expression" priority="130" dxfId="1749" stopIfTrue="1">
      <formula>$G176=""</formula>
    </cfRule>
    <cfRule type="expression" priority="131" dxfId="1750" stopIfTrue="1">
      <formula>#REF!&lt;&gt;""</formula>
    </cfRule>
    <cfRule type="expression" priority="132" dxfId="1751" stopIfTrue="1">
      <formula>AND($H176="",$G176&lt;&gt;"")</formula>
    </cfRule>
  </conditionalFormatting>
  <conditionalFormatting sqref="A176">
    <cfRule type="expression" priority="128" dxfId="1749" stopIfTrue="1">
      <formula>NA()</formula>
    </cfRule>
    <cfRule type="expression" priority="129" dxfId="1750" stopIfTrue="1">
      <formula>NA()</formula>
    </cfRule>
  </conditionalFormatting>
  <conditionalFormatting sqref="A176">
    <cfRule type="expression" priority="126" dxfId="1749" stopIfTrue="1">
      <formula>NA()</formula>
    </cfRule>
    <cfRule type="expression" priority="127" dxfId="1750" stopIfTrue="1">
      <formula>NA()</formula>
    </cfRule>
  </conditionalFormatting>
  <conditionalFormatting sqref="A177">
    <cfRule type="expression" priority="124" dxfId="1749" stopIfTrue="1">
      <formula>NA()</formula>
    </cfRule>
    <cfRule type="expression" priority="125" dxfId="1750" stopIfTrue="1">
      <formula>NA()</formula>
    </cfRule>
  </conditionalFormatting>
  <conditionalFormatting sqref="A177">
    <cfRule type="expression" priority="121" dxfId="1749" stopIfTrue="1">
      <formula>$G177=""</formula>
    </cfRule>
    <cfRule type="expression" priority="122" dxfId="1750" stopIfTrue="1">
      <formula>#REF!&lt;&gt;""</formula>
    </cfRule>
    <cfRule type="expression" priority="123" dxfId="1751" stopIfTrue="1">
      <formula>AND($H177="",$G177&lt;&gt;"")</formula>
    </cfRule>
  </conditionalFormatting>
  <conditionalFormatting sqref="A177">
    <cfRule type="expression" priority="118" dxfId="1749" stopIfTrue="1">
      <formula>NA()</formula>
    </cfRule>
    <cfRule type="expression" priority="119" dxfId="1750" stopIfTrue="1">
      <formula>"#REF!&lt;&gt;"""""</formula>
    </cfRule>
    <cfRule type="expression" priority="120" dxfId="1751" stopIfTrue="1">
      <formula>NA()</formula>
    </cfRule>
  </conditionalFormatting>
  <conditionalFormatting sqref="A177">
    <cfRule type="expression" priority="116" dxfId="1749" stopIfTrue="1">
      <formula>NA()</formula>
    </cfRule>
    <cfRule type="expression" priority="117" dxfId="1750" stopIfTrue="1">
      <formula>NA()</formula>
    </cfRule>
  </conditionalFormatting>
  <conditionalFormatting sqref="A177">
    <cfRule type="expression" priority="113" dxfId="1749" stopIfTrue="1">
      <formula>$G177=""</formula>
    </cfRule>
    <cfRule type="expression" priority="114" dxfId="1750" stopIfTrue="1">
      <formula>#REF!&lt;&gt;""</formula>
    </cfRule>
    <cfRule type="expression" priority="115" dxfId="1751" stopIfTrue="1">
      <formula>AND($H177="",$G177&lt;&gt;"")</formula>
    </cfRule>
  </conditionalFormatting>
  <conditionalFormatting sqref="A177">
    <cfRule type="expression" priority="110" dxfId="1749" stopIfTrue="1">
      <formula>NA()</formula>
    </cfRule>
    <cfRule type="expression" priority="111" dxfId="1750" stopIfTrue="1">
      <formula>"#REF!&lt;&gt;"""""</formula>
    </cfRule>
    <cfRule type="expression" priority="112" dxfId="1751" stopIfTrue="1">
      <formula>NA()</formula>
    </cfRule>
  </conditionalFormatting>
  <conditionalFormatting sqref="A177">
    <cfRule type="expression" priority="108" dxfId="1749" stopIfTrue="1">
      <formula>NA()</formula>
    </cfRule>
    <cfRule type="expression" priority="109" dxfId="1750" stopIfTrue="1">
      <formula>NA()</formula>
    </cfRule>
  </conditionalFormatting>
  <conditionalFormatting sqref="A177">
    <cfRule type="expression" priority="105" dxfId="1749" stopIfTrue="1">
      <formula>$G177=""</formula>
    </cfRule>
    <cfRule type="expression" priority="106" dxfId="1750" stopIfTrue="1">
      <formula>#REF!&lt;&gt;""</formula>
    </cfRule>
    <cfRule type="expression" priority="107" dxfId="1751" stopIfTrue="1">
      <formula>AND($H177="",$G177&lt;&gt;"")</formula>
    </cfRule>
  </conditionalFormatting>
  <conditionalFormatting sqref="A177">
    <cfRule type="expression" priority="102" dxfId="1749" stopIfTrue="1">
      <formula>$G177=""</formula>
    </cfRule>
    <cfRule type="expression" priority="103" dxfId="1750" stopIfTrue="1">
      <formula>#REF!&lt;&gt;""</formula>
    </cfRule>
    <cfRule type="expression" priority="104" dxfId="1751" stopIfTrue="1">
      <formula>AND($H177="",$G177&lt;&gt;"")</formula>
    </cfRule>
  </conditionalFormatting>
  <conditionalFormatting sqref="A177">
    <cfRule type="expression" priority="100" dxfId="1749" stopIfTrue="1">
      <formula>NA()</formula>
    </cfRule>
    <cfRule type="expression" priority="101" dxfId="1750" stopIfTrue="1">
      <formula>NA()</formula>
    </cfRule>
  </conditionalFormatting>
  <conditionalFormatting sqref="A177">
    <cfRule type="expression" priority="98" dxfId="1749" stopIfTrue="1">
      <formula>NA()</formula>
    </cfRule>
    <cfRule type="expression" priority="99" dxfId="1750" stopIfTrue="1">
      <formula>NA()</formula>
    </cfRule>
  </conditionalFormatting>
  <conditionalFormatting sqref="A177">
    <cfRule type="expression" priority="95" dxfId="1749" stopIfTrue="1">
      <formula>$G177=""</formula>
    </cfRule>
    <cfRule type="expression" priority="96" dxfId="1750" stopIfTrue="1">
      <formula>#REF!&lt;&gt;""</formula>
    </cfRule>
    <cfRule type="expression" priority="97" dxfId="1751" stopIfTrue="1">
      <formula>AND($H177="",$G177&lt;&gt;"")</formula>
    </cfRule>
  </conditionalFormatting>
  <conditionalFormatting sqref="A177">
    <cfRule type="expression" priority="93" dxfId="1749" stopIfTrue="1">
      <formula>NA()</formula>
    </cfRule>
    <cfRule type="expression" priority="94" dxfId="1750" stopIfTrue="1">
      <formula>NA()</formula>
    </cfRule>
  </conditionalFormatting>
  <conditionalFormatting sqref="A177">
    <cfRule type="expression" priority="91" dxfId="1749" stopIfTrue="1">
      <formula>NA()</formula>
    </cfRule>
    <cfRule type="expression" priority="92" dxfId="1750" stopIfTrue="1">
      <formula>NA()</formula>
    </cfRule>
  </conditionalFormatting>
  <conditionalFormatting sqref="A177">
    <cfRule type="expression" priority="88" dxfId="1749" stopIfTrue="1">
      <formula>NA()</formula>
    </cfRule>
    <cfRule type="expression" priority="89" dxfId="1750" stopIfTrue="1">
      <formula>"#REF!&lt;&gt;"""""</formula>
    </cfRule>
    <cfRule type="expression" priority="90" dxfId="1751" stopIfTrue="1">
      <formula>NA()</formula>
    </cfRule>
  </conditionalFormatting>
  <conditionalFormatting sqref="A177">
    <cfRule type="expression" priority="86" dxfId="1749" stopIfTrue="1">
      <formula>NA()</formula>
    </cfRule>
    <cfRule type="expression" priority="87" dxfId="1750" stopIfTrue="1">
      <formula>NA()</formula>
    </cfRule>
  </conditionalFormatting>
  <conditionalFormatting sqref="A177">
    <cfRule type="expression" priority="83" dxfId="1749" stopIfTrue="1">
      <formula>$G177=""</formula>
    </cfRule>
    <cfRule type="expression" priority="84" dxfId="1750" stopIfTrue="1">
      <formula>#REF!&lt;&gt;""</formula>
    </cfRule>
    <cfRule type="expression" priority="85" dxfId="1751" stopIfTrue="1">
      <formula>AND($H177="",$G177&lt;&gt;"")</formula>
    </cfRule>
  </conditionalFormatting>
  <conditionalFormatting sqref="A177">
    <cfRule type="expression" priority="80" dxfId="1749" stopIfTrue="1">
      <formula>NA()</formula>
    </cfRule>
    <cfRule type="expression" priority="81" dxfId="1750" stopIfTrue="1">
      <formula>"#REF!&lt;&gt;"""""</formula>
    </cfRule>
    <cfRule type="expression" priority="82" dxfId="1751" stopIfTrue="1">
      <formula>NA()</formula>
    </cfRule>
  </conditionalFormatting>
  <conditionalFormatting sqref="A177">
    <cfRule type="expression" priority="78" dxfId="1749" stopIfTrue="1">
      <formula>NA()</formula>
    </cfRule>
    <cfRule type="expression" priority="79" dxfId="1750" stopIfTrue="1">
      <formula>NA()</formula>
    </cfRule>
  </conditionalFormatting>
  <conditionalFormatting sqref="A177">
    <cfRule type="expression" priority="75" dxfId="1749" stopIfTrue="1">
      <formula>$G177=""</formula>
    </cfRule>
    <cfRule type="expression" priority="76" dxfId="1750" stopIfTrue="1">
      <formula>#REF!&lt;&gt;""</formula>
    </cfRule>
    <cfRule type="expression" priority="77" dxfId="1751" stopIfTrue="1">
      <formula>AND($H177="",$G177&lt;&gt;"")</formula>
    </cfRule>
  </conditionalFormatting>
  <conditionalFormatting sqref="A177">
    <cfRule type="expression" priority="72" dxfId="1749" stopIfTrue="1">
      <formula>$G177=""</formula>
    </cfRule>
    <cfRule type="expression" priority="73" dxfId="1750" stopIfTrue="1">
      <formula>#REF!&lt;&gt;""</formula>
    </cfRule>
    <cfRule type="expression" priority="74" dxfId="1751" stopIfTrue="1">
      <formula>AND($H177="",$G177&lt;&gt;"")</formula>
    </cfRule>
  </conditionalFormatting>
  <conditionalFormatting sqref="A177">
    <cfRule type="expression" priority="70" dxfId="1749" stopIfTrue="1">
      <formula>NA()</formula>
    </cfRule>
    <cfRule type="expression" priority="71" dxfId="1750" stopIfTrue="1">
      <formula>NA()</formula>
    </cfRule>
  </conditionalFormatting>
  <conditionalFormatting sqref="A177">
    <cfRule type="expression" priority="68" dxfId="1749" stopIfTrue="1">
      <formula>NA()</formula>
    </cfRule>
    <cfRule type="expression" priority="69" dxfId="1750" stopIfTrue="1">
      <formula>NA()</formula>
    </cfRule>
  </conditionalFormatting>
  <conditionalFormatting sqref="A177">
    <cfRule type="expression" priority="65" dxfId="1749" stopIfTrue="1">
      <formula>$G177=""</formula>
    </cfRule>
    <cfRule type="expression" priority="66" dxfId="1750" stopIfTrue="1">
      <formula>#REF!&lt;&gt;""</formula>
    </cfRule>
    <cfRule type="expression" priority="67" dxfId="1751" stopIfTrue="1">
      <formula>AND($H177="",$G177&lt;&gt;"")</formula>
    </cfRule>
  </conditionalFormatting>
  <conditionalFormatting sqref="A177">
    <cfRule type="expression" priority="63" dxfId="1749" stopIfTrue="1">
      <formula>NA()</formula>
    </cfRule>
    <cfRule type="expression" priority="64" dxfId="1750" stopIfTrue="1">
      <formula>NA()</formula>
    </cfRule>
  </conditionalFormatting>
  <conditionalFormatting sqref="A177">
    <cfRule type="expression" priority="61" dxfId="1749" stopIfTrue="1">
      <formula>NA()</formula>
    </cfRule>
    <cfRule type="expression" priority="62" dxfId="1750" stopIfTrue="1">
      <formula>NA()</formula>
    </cfRule>
  </conditionalFormatting>
  <conditionalFormatting sqref="A177">
    <cfRule type="expression" priority="58" dxfId="1749" stopIfTrue="1">
      <formula>NA()</formula>
    </cfRule>
    <cfRule type="expression" priority="59" dxfId="1750" stopIfTrue="1">
      <formula>"#REF!&lt;&gt;"""""</formula>
    </cfRule>
    <cfRule type="expression" priority="60" dxfId="1751" stopIfTrue="1">
      <formula>NA()</formula>
    </cfRule>
  </conditionalFormatting>
  <conditionalFormatting sqref="A177">
    <cfRule type="expression" priority="56" dxfId="1749" stopIfTrue="1">
      <formula>NA()</formula>
    </cfRule>
    <cfRule type="expression" priority="57" dxfId="1750" stopIfTrue="1">
      <formula>NA()</formula>
    </cfRule>
  </conditionalFormatting>
  <conditionalFormatting sqref="A177">
    <cfRule type="expression" priority="53" dxfId="1749" stopIfTrue="1">
      <formula>$G177=""</formula>
    </cfRule>
    <cfRule type="expression" priority="54" dxfId="1750" stopIfTrue="1">
      <formula>#REF!&lt;&gt;""</formula>
    </cfRule>
    <cfRule type="expression" priority="55" dxfId="1751" stopIfTrue="1">
      <formula>AND($H177="",$G177&lt;&gt;"")</formula>
    </cfRule>
  </conditionalFormatting>
  <conditionalFormatting sqref="A177">
    <cfRule type="expression" priority="50" dxfId="1749" stopIfTrue="1">
      <formula>$G177=""</formula>
    </cfRule>
    <cfRule type="expression" priority="51" dxfId="1750" stopIfTrue="1">
      <formula>#REF!&lt;&gt;""</formula>
    </cfRule>
    <cfRule type="expression" priority="52" dxfId="1751" stopIfTrue="1">
      <formula>AND($H177="",$G177&lt;&gt;"")</formula>
    </cfRule>
  </conditionalFormatting>
  <conditionalFormatting sqref="A177">
    <cfRule type="expression" priority="48" dxfId="1749" stopIfTrue="1">
      <formula>NA()</formula>
    </cfRule>
    <cfRule type="expression" priority="49" dxfId="1750" stopIfTrue="1">
      <formula>NA()</formula>
    </cfRule>
  </conditionalFormatting>
  <conditionalFormatting sqref="A177">
    <cfRule type="expression" priority="46" dxfId="1749" stopIfTrue="1">
      <formula>NA()</formula>
    </cfRule>
    <cfRule type="expression" priority="47" dxfId="1750" stopIfTrue="1">
      <formula>NA()</formula>
    </cfRule>
  </conditionalFormatting>
  <conditionalFormatting sqref="A177">
    <cfRule type="expression" priority="43" dxfId="1749" stopIfTrue="1">
      <formula>$G177=""</formula>
    </cfRule>
    <cfRule type="expression" priority="44" dxfId="1750" stopIfTrue="1">
      <formula>#REF!&lt;&gt;""</formula>
    </cfRule>
    <cfRule type="expression" priority="45" dxfId="1751" stopIfTrue="1">
      <formula>AND($H177="",$G177&lt;&gt;"")</formula>
    </cfRule>
  </conditionalFormatting>
  <conditionalFormatting sqref="A177">
    <cfRule type="expression" priority="41" dxfId="1749" stopIfTrue="1">
      <formula>NA()</formula>
    </cfRule>
    <cfRule type="expression" priority="42" dxfId="1750" stopIfTrue="1">
      <formula>NA()</formula>
    </cfRule>
  </conditionalFormatting>
  <conditionalFormatting sqref="A177">
    <cfRule type="expression" priority="39" dxfId="1749" stopIfTrue="1">
      <formula>NA()</formula>
    </cfRule>
    <cfRule type="expression" priority="40" dxfId="1750" stopIfTrue="1">
      <formula>NA()</formula>
    </cfRule>
  </conditionalFormatting>
  <conditionalFormatting sqref="A177">
    <cfRule type="expression" priority="37" dxfId="1749" stopIfTrue="1">
      <formula>NA()</formula>
    </cfRule>
    <cfRule type="expression" priority="38" dxfId="1750" stopIfTrue="1">
      <formula>NA()</formula>
    </cfRule>
  </conditionalFormatting>
  <conditionalFormatting sqref="A177">
    <cfRule type="expression" priority="35" dxfId="1749" stopIfTrue="1">
      <formula>NA()</formula>
    </cfRule>
    <cfRule type="expression" priority="36" dxfId="1750" stopIfTrue="1">
      <formula>NA()</formula>
    </cfRule>
  </conditionalFormatting>
  <conditionalFormatting sqref="A177">
    <cfRule type="expression" priority="32" dxfId="1749" stopIfTrue="1">
      <formula>$G177=""</formula>
    </cfRule>
    <cfRule type="expression" priority="33" dxfId="1750" stopIfTrue="1">
      <formula>#REF!&lt;&gt;""</formula>
    </cfRule>
    <cfRule type="expression" priority="34" dxfId="1751" stopIfTrue="1">
      <formula>AND($H177="",$G177&lt;&gt;"")</formula>
    </cfRule>
  </conditionalFormatting>
  <conditionalFormatting sqref="A178">
    <cfRule type="expression" priority="30" dxfId="1749" stopIfTrue="1">
      <formula>NA()</formula>
    </cfRule>
    <cfRule type="expression" priority="31" dxfId="1750" stopIfTrue="1">
      <formula>NA()</formula>
    </cfRule>
  </conditionalFormatting>
  <conditionalFormatting sqref="A178">
    <cfRule type="expression" priority="27" dxfId="1749" stopIfTrue="1">
      <formula>$G178=""</formula>
    </cfRule>
    <cfRule type="expression" priority="28" dxfId="1750" stopIfTrue="1">
      <formula>#REF!&lt;&gt;""</formula>
    </cfRule>
    <cfRule type="expression" priority="29" dxfId="1751" stopIfTrue="1">
      <formula>AND($H178="",$G178&lt;&gt;"")</formula>
    </cfRule>
  </conditionalFormatting>
  <conditionalFormatting sqref="A178">
    <cfRule type="expression" priority="24" dxfId="1749" stopIfTrue="1">
      <formula>$G178=""</formula>
    </cfRule>
    <cfRule type="expression" priority="25" dxfId="1750" stopIfTrue="1">
      <formula>#REF!&lt;&gt;""</formula>
    </cfRule>
    <cfRule type="expression" priority="26" dxfId="1751" stopIfTrue="1">
      <formula>AND($H178="",$G178&lt;&gt;"")</formula>
    </cfRule>
  </conditionalFormatting>
  <conditionalFormatting sqref="A178">
    <cfRule type="expression" priority="21" dxfId="1749" stopIfTrue="1">
      <formula>$G178=""</formula>
    </cfRule>
    <cfRule type="expression" priority="22" dxfId="1750" stopIfTrue="1">
      <formula>#REF!&lt;&gt;""</formula>
    </cfRule>
    <cfRule type="expression" priority="23" dxfId="1751" stopIfTrue="1">
      <formula>AND($H178="",$G178&lt;&gt;"")</formula>
    </cfRule>
  </conditionalFormatting>
  <conditionalFormatting sqref="A178">
    <cfRule type="expression" priority="18" dxfId="1749" stopIfTrue="1">
      <formula>$G178=""</formula>
    </cfRule>
    <cfRule type="expression" priority="19" dxfId="1750" stopIfTrue="1">
      <formula>#REF!&lt;&gt;""</formula>
    </cfRule>
    <cfRule type="expression" priority="20" dxfId="1751" stopIfTrue="1">
      <formula>AND($H178="",$G178&lt;&gt;"")</formula>
    </cfRule>
  </conditionalFormatting>
  <conditionalFormatting sqref="A178">
    <cfRule type="expression" priority="15" dxfId="1749" stopIfTrue="1">
      <formula>$G178=""</formula>
    </cfRule>
    <cfRule type="expression" priority="16" dxfId="1750" stopIfTrue="1">
      <formula>#REF!&lt;&gt;""</formula>
    </cfRule>
    <cfRule type="expression" priority="17" dxfId="1751" stopIfTrue="1">
      <formula>AND($H178="",$G178&lt;&gt;"")</formula>
    </cfRule>
  </conditionalFormatting>
  <conditionalFormatting sqref="A178">
    <cfRule type="expression" priority="12" dxfId="1749" stopIfTrue="1">
      <formula>$G178=""</formula>
    </cfRule>
    <cfRule type="expression" priority="13" dxfId="1750" stopIfTrue="1">
      <formula>#REF!&lt;&gt;""</formula>
    </cfRule>
    <cfRule type="expression" priority="14" dxfId="1751" stopIfTrue="1">
      <formula>AND($H178="",$G178&lt;&gt;"")</formula>
    </cfRule>
  </conditionalFormatting>
  <conditionalFormatting sqref="A178">
    <cfRule type="expression" priority="9" dxfId="1749" stopIfTrue="1">
      <formula>$G178=""</formula>
    </cfRule>
    <cfRule type="expression" priority="10" dxfId="1750" stopIfTrue="1">
      <formula>#REF!&lt;&gt;""</formula>
    </cfRule>
    <cfRule type="expression" priority="11" dxfId="1751" stopIfTrue="1">
      <formula>AND($H178="",$G178&lt;&gt;"")</formula>
    </cfRule>
  </conditionalFormatting>
  <conditionalFormatting sqref="A178">
    <cfRule type="expression" priority="6" dxfId="1749" stopIfTrue="1">
      <formula>$G178=""</formula>
    </cfRule>
    <cfRule type="expression" priority="7" dxfId="1750" stopIfTrue="1">
      <formula>#REF!&lt;&gt;""</formula>
    </cfRule>
    <cfRule type="expression" priority="8" dxfId="1751" stopIfTrue="1">
      <formula>AND($H178="",$G178&lt;&gt;"")</formula>
    </cfRule>
  </conditionalFormatting>
  <conditionalFormatting sqref="A180">
    <cfRule type="expression" priority="4" dxfId="1749" stopIfTrue="1">
      <formula>NA()</formula>
    </cfRule>
    <cfRule type="expression" priority="5" dxfId="1750" stopIfTrue="1">
      <formula>NA()</formula>
    </cfRule>
  </conditionalFormatting>
  <conditionalFormatting sqref="A180">
    <cfRule type="expression" priority="1" dxfId="1749" stopIfTrue="1">
      <formula>$G180=""</formula>
    </cfRule>
    <cfRule type="expression" priority="2" dxfId="1750" stopIfTrue="1">
      <formula>#REF!&lt;&gt;""</formula>
    </cfRule>
    <cfRule type="expression" priority="3" dxfId="1751" stopIfTrue="1">
      <formula>AND($H180="",$G180&lt;&gt;"")</formula>
    </cfRule>
  </conditionalFormatting>
  <printOptions/>
  <pageMargins left="0.5905511811023623" right="0.1968503937007874" top="0.1968503937007874" bottom="0.1968503937007874" header="0" footer="0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4">
      <selection activeCell="A6" sqref="A6"/>
    </sheetView>
  </sheetViews>
  <sheetFormatPr defaultColWidth="9.140625" defaultRowHeight="15"/>
  <cols>
    <col min="1" max="1" width="28.421875" style="192" customWidth="1"/>
    <col min="2" max="2" width="59.28125" style="192" customWidth="1"/>
    <col min="3" max="3" width="11.57421875" style="192" customWidth="1"/>
    <col min="4" max="4" width="20.57421875" style="192" customWidth="1"/>
    <col min="5" max="5" width="14.8515625" style="192" customWidth="1"/>
    <col min="6" max="6" width="15.00390625" style="192" customWidth="1"/>
    <col min="7" max="16384" width="9.140625" style="192" customWidth="1"/>
  </cols>
  <sheetData>
    <row r="1" spans="1:4" ht="15.75">
      <c r="A1" s="202"/>
      <c r="B1" s="474" t="s">
        <v>252</v>
      </c>
      <c r="C1" s="474"/>
      <c r="D1" s="193"/>
    </row>
    <row r="2" spans="1:10" ht="15.75">
      <c r="A2" s="476" t="s">
        <v>133</v>
      </c>
      <c r="B2" s="476"/>
      <c r="C2" s="476"/>
      <c r="D2" s="84"/>
      <c r="E2" s="84"/>
      <c r="F2" s="84"/>
      <c r="G2" s="84"/>
      <c r="H2" s="84"/>
      <c r="I2" s="84"/>
      <c r="J2" s="84"/>
    </row>
    <row r="3" spans="1:10" ht="15.75">
      <c r="A3" s="472" t="s">
        <v>134</v>
      </c>
      <c r="B3" s="472"/>
      <c r="C3" s="472"/>
      <c r="D3" s="83"/>
      <c r="E3" s="83"/>
      <c r="F3" s="83"/>
      <c r="G3" s="83"/>
      <c r="H3" s="83"/>
      <c r="I3" s="83"/>
      <c r="J3" s="83"/>
    </row>
    <row r="4" spans="1:10" ht="15.75">
      <c r="A4" s="473" t="s">
        <v>386</v>
      </c>
      <c r="B4" s="473"/>
      <c r="C4" s="473"/>
      <c r="D4" s="85"/>
      <c r="E4" s="85"/>
      <c r="F4" s="85"/>
      <c r="G4" s="85"/>
      <c r="H4" s="85"/>
      <c r="I4" s="85"/>
      <c r="J4" s="85"/>
    </row>
    <row r="5" spans="1:10" s="194" customFormat="1" ht="15.75">
      <c r="A5" s="477" t="s">
        <v>389</v>
      </c>
      <c r="B5" s="477"/>
      <c r="C5" s="477"/>
      <c r="D5" s="114"/>
      <c r="E5" s="114"/>
      <c r="F5" s="114"/>
      <c r="G5" s="114"/>
      <c r="H5" s="114"/>
      <c r="I5" s="114"/>
      <c r="J5" s="114"/>
    </row>
    <row r="6" spans="1:4" ht="18.75">
      <c r="A6" s="195"/>
      <c r="B6" s="486"/>
      <c r="C6" s="486"/>
      <c r="D6" s="193"/>
    </row>
    <row r="7" spans="1:4" ht="15">
      <c r="A7" s="195"/>
      <c r="B7" s="193"/>
      <c r="C7" s="193"/>
      <c r="D7" s="193"/>
    </row>
    <row r="8" spans="1:3" ht="15.75" customHeight="1">
      <c r="A8" s="487" t="s">
        <v>366</v>
      </c>
      <c r="B8" s="487"/>
      <c r="C8" s="487"/>
    </row>
    <row r="9" spans="1:3" ht="9.75" customHeight="1">
      <c r="A9" s="487"/>
      <c r="B9" s="487"/>
      <c r="C9" s="487"/>
    </row>
    <row r="10" spans="1:3" ht="9" customHeight="1">
      <c r="A10" s="487"/>
      <c r="B10" s="487"/>
      <c r="C10" s="487"/>
    </row>
    <row r="11" spans="1:3" ht="9" customHeight="1">
      <c r="A11" s="487"/>
      <c r="B11" s="487"/>
      <c r="C11" s="487"/>
    </row>
    <row r="12" spans="1:3" ht="32.25" customHeight="1">
      <c r="A12" s="488" t="s">
        <v>8</v>
      </c>
      <c r="B12" s="488"/>
      <c r="C12" s="488"/>
    </row>
    <row r="13" spans="1:3" ht="12.75">
      <c r="A13" s="196" t="s">
        <v>181</v>
      </c>
      <c r="B13" s="196" t="s">
        <v>182</v>
      </c>
      <c r="C13" s="197" t="s">
        <v>183</v>
      </c>
    </row>
    <row r="14" spans="1:3" ht="17.25" customHeight="1">
      <c r="A14" s="198" t="s">
        <v>184</v>
      </c>
      <c r="B14" s="199" t="s">
        <v>185</v>
      </c>
      <c r="C14" s="200">
        <f>C15+C19</f>
        <v>4214.849999999996</v>
      </c>
    </row>
    <row r="15" spans="1:3" ht="25.5">
      <c r="A15" s="198" t="s">
        <v>186</v>
      </c>
      <c r="B15" s="199" t="s">
        <v>187</v>
      </c>
      <c r="C15" s="201">
        <f>C16</f>
        <v>2521.05</v>
      </c>
    </row>
    <row r="16" spans="1:3" ht="25.5">
      <c r="A16" s="198" t="s">
        <v>188</v>
      </c>
      <c r="B16" s="199" t="s">
        <v>189</v>
      </c>
      <c r="C16" s="201">
        <v>2521.05</v>
      </c>
    </row>
    <row r="17" spans="1:3" ht="38.25">
      <c r="A17" s="198" t="s">
        <v>190</v>
      </c>
      <c r="B17" s="199" t="s">
        <v>191</v>
      </c>
      <c r="C17" s="200"/>
    </row>
    <row r="18" spans="1:3" ht="38.25">
      <c r="A18" s="198" t="s">
        <v>381</v>
      </c>
      <c r="B18" s="199" t="s">
        <v>192</v>
      </c>
      <c r="C18" s="200"/>
    </row>
    <row r="19" spans="1:3" ht="12.75">
      <c r="A19" s="198" t="s">
        <v>193</v>
      </c>
      <c r="B19" s="199" t="s">
        <v>194</v>
      </c>
      <c r="C19" s="200">
        <f>C20+C24</f>
        <v>1693.7999999999956</v>
      </c>
    </row>
    <row r="20" spans="1:3" ht="12.75">
      <c r="A20" s="198" t="s">
        <v>195</v>
      </c>
      <c r="B20" s="199" t="s">
        <v>196</v>
      </c>
      <c r="C20" s="200">
        <f>C21</f>
        <v>-43398.4861</v>
      </c>
    </row>
    <row r="21" spans="1:3" ht="21.75" customHeight="1">
      <c r="A21" s="198" t="s">
        <v>197</v>
      </c>
      <c r="B21" s="199" t="s">
        <v>198</v>
      </c>
      <c r="C21" s="200">
        <f>C22</f>
        <v>-43398.4861</v>
      </c>
    </row>
    <row r="22" spans="1:3" ht="12.75">
      <c r="A22" s="198" t="s">
        <v>199</v>
      </c>
      <c r="B22" s="199" t="s">
        <v>200</v>
      </c>
      <c r="C22" s="200">
        <f>C23</f>
        <v>-43398.4861</v>
      </c>
    </row>
    <row r="23" spans="1:3" ht="12.75">
      <c r="A23" s="198" t="s">
        <v>201</v>
      </c>
      <c r="B23" s="199" t="s">
        <v>202</v>
      </c>
      <c r="C23" s="200">
        <f>'Прил.1'!C10*-1</f>
        <v>-43398.4861</v>
      </c>
    </row>
    <row r="24" spans="1:3" ht="12.75">
      <c r="A24" s="198" t="s">
        <v>203</v>
      </c>
      <c r="B24" s="199" t="s">
        <v>204</v>
      </c>
      <c r="C24" s="200">
        <f>C25</f>
        <v>45092.2861</v>
      </c>
    </row>
    <row r="25" spans="1:3" ht="12.75">
      <c r="A25" s="198" t="s">
        <v>205</v>
      </c>
      <c r="B25" s="199" t="s">
        <v>206</v>
      </c>
      <c r="C25" s="200">
        <f>C26</f>
        <v>45092.2861</v>
      </c>
    </row>
    <row r="26" spans="1:3" ht="12.75">
      <c r="A26" s="198" t="s">
        <v>207</v>
      </c>
      <c r="B26" s="199" t="s">
        <v>208</v>
      </c>
      <c r="C26" s="200">
        <f>C27</f>
        <v>45092.2861</v>
      </c>
    </row>
    <row r="27" spans="1:3" ht="12.75">
      <c r="A27" s="198" t="s">
        <v>209</v>
      </c>
      <c r="B27" s="199" t="s">
        <v>210</v>
      </c>
      <c r="C27" s="200">
        <f>'Прил. 4'!I10+'Прил.5'!C17*-1</f>
        <v>45092.2861</v>
      </c>
    </row>
  </sheetData>
  <sheetProtection/>
  <mergeCells count="8">
    <mergeCell ref="B1:C1"/>
    <mergeCell ref="B6:C6"/>
    <mergeCell ref="A8:C11"/>
    <mergeCell ref="A12:C12"/>
    <mergeCell ref="A2:C2"/>
    <mergeCell ref="A3:C3"/>
    <mergeCell ref="A4:C4"/>
    <mergeCell ref="A5:C5"/>
  </mergeCells>
  <conditionalFormatting sqref="B1">
    <cfRule type="expression" priority="2" dxfId="1" stopIfTrue="1">
      <formula>$G1&lt;&gt;""</formula>
    </cfRule>
  </conditionalFormatting>
  <conditionalFormatting sqref="A6:A7">
    <cfRule type="expression" priority="1" dxfId="1749" stopIfTrue="1">
      <formula>$D6&lt;&gt;""</formula>
    </cfRule>
  </conditionalFormatting>
  <printOptions/>
  <pageMargins left="0.984251968503937" right="0.1968503937007874" top="0.5905511811023623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Hp pro 2</cp:lastModifiedBy>
  <cp:lastPrinted>2015-02-25T06:43:32Z</cp:lastPrinted>
  <dcterms:created xsi:type="dcterms:W3CDTF">2013-12-09T09:03:49Z</dcterms:created>
  <dcterms:modified xsi:type="dcterms:W3CDTF">2015-03-25T12:19:21Z</dcterms:modified>
  <cp:category/>
  <cp:version/>
  <cp:contentType/>
  <cp:contentStatus/>
</cp:coreProperties>
</file>